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0875" windowHeight="7935" activeTab="1"/>
  </bookViews>
  <sheets>
    <sheet name="Sufrace Water Management" sheetId="1" r:id="rId1"/>
    <sheet name="11-17" sheetId="2" r:id="rId2"/>
  </sheets>
  <definedNames>
    <definedName name="_xlnm.Print_Area" localSheetId="1">'11-17'!$A$1:$J$98</definedName>
    <definedName name="_xlnm.Print_Area" localSheetId="0">'Sufrace Water Management'!$A$1:$K$98</definedName>
    <definedName name="_xlnm.Print_Titles" localSheetId="1">'11-17'!$1:$5</definedName>
    <definedName name="_xlnm.Print_Titles" localSheetId="0">'Sufrace Water Management'!$1:$5</definedName>
  </definedNames>
  <calcPr fullCalcOnLoad="1"/>
</workbook>
</file>

<file path=xl/comments1.xml><?xml version="1.0" encoding="utf-8"?>
<comments xmlns="http://schemas.openxmlformats.org/spreadsheetml/2006/main">
  <authors>
    <author>Marilyn Cope</author>
  </authors>
  <commentList>
    <comment ref="C82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83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93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9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9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13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1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8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9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32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</commentList>
</comments>
</file>

<file path=xl/comments2.xml><?xml version="1.0" encoding="utf-8"?>
<comments xmlns="http://schemas.openxmlformats.org/spreadsheetml/2006/main">
  <authors>
    <author>Marilyn Cope</author>
  </authors>
  <commentList>
    <comment ref="C13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1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8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29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32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82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83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93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94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  <comment ref="C95" authorId="0">
      <text>
        <r>
          <rPr>
            <b/>
            <sz val="8"/>
            <rFont val="Tahoma"/>
            <family val="0"/>
          </rPr>
          <t>Marilyn Cope:</t>
        </r>
        <r>
          <rPr>
            <sz val="8"/>
            <rFont val="Tahoma"/>
            <family val="0"/>
          </rPr>
          <t xml:space="preserve">
MMC</t>
        </r>
      </text>
    </comment>
  </commentList>
</comments>
</file>

<file path=xl/sharedStrings.xml><?xml version="1.0" encoding="utf-8"?>
<sst xmlns="http://schemas.openxmlformats.org/spreadsheetml/2006/main" count="389" uniqueCount="191">
  <si>
    <t>Fund</t>
  </si>
  <si>
    <t>Project</t>
  </si>
  <si>
    <t>2006</t>
  </si>
  <si>
    <t>2007</t>
  </si>
  <si>
    <t>2008</t>
  </si>
  <si>
    <t>2009</t>
  </si>
  <si>
    <t>2010</t>
  </si>
  <si>
    <t>0A1005</t>
  </si>
  <si>
    <t>LAUGHING JACOBS CREEK PROJECT</t>
  </si>
  <si>
    <t>0A1061</t>
  </si>
  <si>
    <t>PATTERSON CREEK TRIBUTARY 383</t>
  </si>
  <si>
    <t>0A1525</t>
  </si>
  <si>
    <t>PLEMMONS MEANDER RESTORATION</t>
  </si>
  <si>
    <t>0A1647</t>
  </si>
  <si>
    <t>GREEN/DUWAMISH RIVER RESTORATION</t>
  </si>
  <si>
    <t>0A1767</t>
  </si>
  <si>
    <t>DES MOINES BASIN PLAN CIP</t>
  </si>
  <si>
    <t>0A1781</t>
  </si>
  <si>
    <t>NATURAL LANDS CIP - SWM</t>
  </si>
  <si>
    <t>0A1785</t>
  </si>
  <si>
    <t>NDAP - SWM</t>
  </si>
  <si>
    <t>0A1786</t>
  </si>
  <si>
    <t>D.H.I. - SWM</t>
  </si>
  <si>
    <t>0A1787</t>
  </si>
  <si>
    <t>FUND 329 CONTINGENCY</t>
  </si>
  <si>
    <t>0A1791</t>
  </si>
  <si>
    <t>NATURAL LANDS CIP - RDP</t>
  </si>
  <si>
    <t>0A1794</t>
  </si>
  <si>
    <t>VASHON OPPORTUNITY PROJECTS</t>
  </si>
  <si>
    <t>0A1795</t>
  </si>
  <si>
    <t>LOWER TOLT RESTORATION</t>
  </si>
  <si>
    <t>0A1796</t>
  </si>
  <si>
    <t>RURAL NDAP</t>
  </si>
  <si>
    <t>0A1798</t>
  </si>
  <si>
    <t>RURAL SHRP</t>
  </si>
  <si>
    <t>0A1799</t>
  </si>
  <si>
    <t>RURAL DHI</t>
  </si>
  <si>
    <t>0A1801</t>
  </si>
  <si>
    <t>RURAL ADAP</t>
  </si>
  <si>
    <t>0A1802</t>
  </si>
  <si>
    <t>CIP RECONNAISSANCE - RDP</t>
  </si>
  <si>
    <t>0A1803</t>
  </si>
  <si>
    <t>RURAL EMERGENCY &amp; RAPID RESPONSE</t>
  </si>
  <si>
    <t>0A1806</t>
  </si>
  <si>
    <t>0A1808</t>
  </si>
  <si>
    <t>DRAINAGE SERVICES RETROFIT CONSTRUCTION</t>
  </si>
  <si>
    <t>0A1810</t>
  </si>
  <si>
    <t>GREEN RIVER ERP - RURAL</t>
  </si>
  <si>
    <t>0A1820</t>
  </si>
  <si>
    <t>URBAN FACILITY RETROFIT</t>
  </si>
  <si>
    <t>0A1823</t>
  </si>
  <si>
    <t>URBAN ADAP</t>
  </si>
  <si>
    <t>0A1825</t>
  </si>
  <si>
    <t>SWM CIP MONITORING &amp; MAINTENANCE</t>
  </si>
  <si>
    <t>0A1826</t>
  </si>
  <si>
    <t>CEDAR/LK WASH COE</t>
  </si>
  <si>
    <t>0A1827</t>
  </si>
  <si>
    <t>URBAN EMERGENCY/OPPORTUNITY PROGRAM</t>
  </si>
  <si>
    <t>0A1862</t>
  </si>
  <si>
    <t>PROJECT FEASIBILITY - SWM</t>
  </si>
  <si>
    <t>0A1871</t>
  </si>
  <si>
    <t>LAKE HICKS/AMBAUM WAY DRAIN IMPROV</t>
  </si>
  <si>
    <t>0A1881</t>
  </si>
  <si>
    <t>CEDAR RIVER STRUCTURE REMOVAL</t>
  </si>
  <si>
    <t>0B1395</t>
  </si>
  <si>
    <t>SOMMERSET CR DRAINAGE IMP</t>
  </si>
  <si>
    <t>0B1627</t>
  </si>
  <si>
    <t>HOPE VI - GREENBRIDGE</t>
  </si>
  <si>
    <t>0B1822</t>
  </si>
  <si>
    <t>AG COST SHARE - SWM</t>
  </si>
  <si>
    <t>0B1871</t>
  </si>
  <si>
    <t>MALLARD LAKE FLOOD REDUCTION</t>
  </si>
  <si>
    <t>0B1881</t>
  </si>
  <si>
    <t>SOOS CREEK LWD PLACEMENT</t>
  </si>
  <si>
    <t>0C1790</t>
  </si>
  <si>
    <t>CIP RECONNAISSANCE - SWM</t>
  </si>
  <si>
    <t>0C1795</t>
  </si>
  <si>
    <t>AG COST SHARE - RDP</t>
  </si>
  <si>
    <t>0C1871</t>
  </si>
  <si>
    <t>12TH AVE SW CONVEYANCE</t>
  </si>
  <si>
    <t>0C1881</t>
  </si>
  <si>
    <t>TRIB 0199 COOP STRM RIPARIAN ENHANCEMENT</t>
  </si>
  <si>
    <t>0D1155</t>
  </si>
  <si>
    <t>LIONS CLUB CHANNEL RESTORATION</t>
  </si>
  <si>
    <t>0D1395</t>
  </si>
  <si>
    <t>COAL CR PARK STABILIZATION</t>
  </si>
  <si>
    <t>0D1795</t>
  </si>
  <si>
    <t>DEER CREEK II RESTORATION</t>
  </si>
  <si>
    <t>0D1871</t>
  </si>
  <si>
    <t>MILL CREEK TRIB 045 TIGHTLINE</t>
  </si>
  <si>
    <t>0D1881</t>
  </si>
  <si>
    <t>HCP GRANT ACQUISITION</t>
  </si>
  <si>
    <t>0E1145</t>
  </si>
  <si>
    <t>CEDAR RAPIDS FLOODPLAIN RESTORATION</t>
  </si>
  <si>
    <t>0E1645</t>
  </si>
  <si>
    <t>HAMM CREEK WATER QUALITY POND</t>
  </si>
  <si>
    <t>0E1871</t>
  </si>
  <si>
    <t>MILL CREEK TRIB  053 IMPROVEMENTS</t>
  </si>
  <si>
    <t>0E1881</t>
  </si>
  <si>
    <t>BEAR CR BASIN HABITAT RESTORATION</t>
  </si>
  <si>
    <t>0F1095</t>
  </si>
  <si>
    <t>URBAN SHRP</t>
  </si>
  <si>
    <t>0F1155</t>
  </si>
  <si>
    <t>TAYLOR CREEK FINAL PHASE</t>
  </si>
  <si>
    <t>0F1871</t>
  </si>
  <si>
    <t>LAKE HICKS ALUM TREATMENT</t>
  </si>
  <si>
    <t>0F1881</t>
  </si>
  <si>
    <t>JAN RD RETROFIT &amp; RESTORATION</t>
  </si>
  <si>
    <t>0G1790</t>
  </si>
  <si>
    <t>ROADS CONSTRUCTION MANAGEMENT</t>
  </si>
  <si>
    <t>0G1795</t>
  </si>
  <si>
    <t>SHAMROCK PARK</t>
  </si>
  <si>
    <t>0G1881</t>
  </si>
  <si>
    <t>GETCHMANN FLOODPLAIN RESTORATION</t>
  </si>
  <si>
    <t>0H1871</t>
  </si>
  <si>
    <t>SUMMERGLEN DRAINAGE IMPROV</t>
  </si>
  <si>
    <t>0H1881</t>
  </si>
  <si>
    <t>McDONALD CREEK RESTORATION</t>
  </si>
  <si>
    <t>0I1795</t>
  </si>
  <si>
    <t>WEISS CREEK CULVERT</t>
  </si>
  <si>
    <t>0I1871</t>
  </si>
  <si>
    <t>JUANITA DAM REMOVAL</t>
  </si>
  <si>
    <t>0I1881</t>
  </si>
  <si>
    <t>ISSAQUAH CREEK HABITIAT RESTORATION</t>
  </si>
  <si>
    <t>0J1787</t>
  </si>
  <si>
    <t>TRANSFER TO FUND 3522</t>
  </si>
  <si>
    <t>0J1881</t>
  </si>
  <si>
    <t>TAYLOR CRK @208TH RESTORATION</t>
  </si>
  <si>
    <t>0K1795</t>
  </si>
  <si>
    <t>WATERCRESS CREEK</t>
  </si>
  <si>
    <t>0L1795</t>
  </si>
  <si>
    <t>RAGING RVR PRESTON REACH RESTORATION</t>
  </si>
  <si>
    <t>0Q1787</t>
  </si>
  <si>
    <t>F3292 CENTRAL COSTS</t>
  </si>
  <si>
    <t>0R1787</t>
  </si>
  <si>
    <t>CIP PLANNING AND TRACKING</t>
  </si>
  <si>
    <t>0R1795</t>
  </si>
  <si>
    <t>VASHON GROUNDWATER MODEL</t>
  </si>
  <si>
    <t>0S1795</t>
  </si>
  <si>
    <t>PINER POINT ACQUISITION</t>
  </si>
  <si>
    <t>0T1787</t>
  </si>
  <si>
    <t>OIRM FINANCE/TECH PROJECT</t>
  </si>
  <si>
    <t>0T1795</t>
  </si>
  <si>
    <t>JUDD HEADWATERS</t>
  </si>
  <si>
    <t>0U1795</t>
  </si>
  <si>
    <t>SHINGLEMILL GRAND CANYON</t>
  </si>
  <si>
    <t>0V1795</t>
  </si>
  <si>
    <t>EAST FORK JUDD EROSION</t>
  </si>
  <si>
    <t>0W1795</t>
  </si>
  <si>
    <t>PATTERSON @ 52ND Pl CULV REPLACE</t>
  </si>
  <si>
    <t>0X1795</t>
  </si>
  <si>
    <t>NATURAL DRAINAGE TOWNCENTER</t>
  </si>
  <si>
    <t>0Y1795</t>
  </si>
  <si>
    <t>MILETA CREEK HABITAT RESTORATION</t>
  </si>
  <si>
    <t>0Z1795</t>
  </si>
  <si>
    <t>BOISE MOUTH RESTORATION</t>
  </si>
  <si>
    <t>Total</t>
  </si>
  <si>
    <t>Description</t>
  </si>
  <si>
    <t xml:space="preserve">  2005 - 2010</t>
  </si>
  <si>
    <t>SWM CIP NON-BOND SUB-FUND</t>
  </si>
  <si>
    <t>352000</t>
  </si>
  <si>
    <t>Finance Dept Fund Charge</t>
  </si>
  <si>
    <t>352258</t>
  </si>
  <si>
    <t>Dandy Lake</t>
  </si>
  <si>
    <t>352261</t>
  </si>
  <si>
    <t>Cold Creek Natural Area</t>
  </si>
  <si>
    <t>352263</t>
  </si>
  <si>
    <t>Iss/Carey/Holder Cr Confluence</t>
  </si>
  <si>
    <t>352329</t>
  </si>
  <si>
    <t>Cedar Green Forest PI (Sugarloaf)</t>
  </si>
  <si>
    <t>OS KC NON BOND FUND SUB-FUND</t>
  </si>
  <si>
    <t>021313</t>
  </si>
  <si>
    <t>Issaquah Creek IAC Grant</t>
  </si>
  <si>
    <t xml:space="preserve"> </t>
  </si>
  <si>
    <t>Grand Total</t>
  </si>
  <si>
    <t>Exec Proposed</t>
  </si>
  <si>
    <t>Council Changes</t>
  </si>
  <si>
    <t>Proposed Ordinance 2004-0477 -  Section: Surface Water Management Capital Improvement Program</t>
  </si>
  <si>
    <r>
      <t xml:space="preserve">Attachment E </t>
    </r>
    <r>
      <rPr>
        <b/>
        <u val="single"/>
        <sz val="10"/>
        <color indexed="10"/>
        <rFont val="Arial"/>
        <family val="2"/>
      </rPr>
      <t>DRAFT</t>
    </r>
  </si>
  <si>
    <t>Total - Fund 3292</t>
  </si>
  <si>
    <t>Total - Fund 3522</t>
  </si>
  <si>
    <t>352XXX</t>
  </si>
  <si>
    <t>Cedar River Legacy</t>
  </si>
  <si>
    <t>Juanita Woodlands Environmental Education Center</t>
  </si>
  <si>
    <t>Bothell Kaysner/Sammamish River</t>
  </si>
  <si>
    <t>0A1XXX</t>
  </si>
  <si>
    <t>JOE'S CREEK BASIN RESTORATION</t>
  </si>
  <si>
    <t>O.O. DENNY PARK BULKHEAD REMOVAL</t>
  </si>
  <si>
    <t>2005</t>
  </si>
  <si>
    <r>
      <t xml:space="preserve">Attachment E. Surface Water Management Capital Improvement Program, </t>
    </r>
    <r>
      <rPr>
        <b/>
        <u val="single"/>
        <sz val="10"/>
        <color indexed="10"/>
        <rFont val="Arial"/>
        <family val="2"/>
      </rPr>
      <t>Dated 11-17-04</t>
    </r>
  </si>
  <si>
    <t xml:space="preserve">Proposed Ordinance 2004-0477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</si>
</sst>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2" xfId="15" applyNumberFormat="1" applyFont="1" applyBorder="1" applyAlignment="1" quotePrefix="1">
      <alignment horizontal="center"/>
    </xf>
    <xf numFmtId="164" fontId="4" fillId="0" borderId="2" xfId="15" applyNumberFormat="1" applyFont="1" applyBorder="1" applyAlignment="1">
      <alignment horizontal="center"/>
    </xf>
    <xf numFmtId="164" fontId="0" fillId="0" borderId="2" xfId="15" applyNumberFormat="1" applyBorder="1" applyAlignment="1" quotePrefix="1">
      <alignment/>
    </xf>
    <xf numFmtId="164" fontId="3" fillId="0" borderId="3" xfId="15" applyNumberFormat="1" applyFont="1" applyBorder="1" applyAlignment="1">
      <alignment/>
    </xf>
    <xf numFmtId="164" fontId="0" fillId="0" borderId="2" xfId="15" applyNumberFormat="1" applyBorder="1" applyAlignment="1">
      <alignment/>
    </xf>
    <xf numFmtId="49" fontId="3" fillId="0" borderId="4" xfId="15" applyNumberFormat="1" applyFont="1" applyBorder="1" applyAlignment="1" quotePrefix="1">
      <alignment horizontal="center"/>
    </xf>
    <xf numFmtId="164" fontId="4" fillId="0" borderId="4" xfId="15" applyNumberFormat="1" applyFont="1" applyBorder="1" applyAlignment="1">
      <alignment horizontal="center"/>
    </xf>
    <xf numFmtId="164" fontId="0" fillId="0" borderId="4" xfId="15" applyNumberFormat="1" applyBorder="1" applyAlignment="1" quotePrefix="1">
      <alignment/>
    </xf>
    <xf numFmtId="164" fontId="3" fillId="0" borderId="5" xfId="15" applyNumberFormat="1" applyFont="1" applyBorder="1" applyAlignment="1">
      <alignment/>
    </xf>
    <xf numFmtId="164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15" applyNumberFormat="1" applyFont="1" applyAlignment="1">
      <alignment/>
    </xf>
    <xf numFmtId="49" fontId="3" fillId="2" borderId="2" xfId="15" applyNumberFormat="1" applyFont="1" applyFill="1" applyBorder="1" applyAlignment="1" quotePrefix="1">
      <alignment horizontal="center" wrapText="1"/>
    </xf>
    <xf numFmtId="49" fontId="3" fillId="0" borderId="2" xfId="15" applyNumberFormat="1" applyFont="1" applyBorder="1" applyAlignment="1" quotePrefix="1">
      <alignment horizontal="center" wrapText="1"/>
    </xf>
    <xf numFmtId="164" fontId="4" fillId="2" borderId="2" xfId="15" applyNumberFormat="1" applyFont="1" applyFill="1" applyBorder="1" applyAlignment="1">
      <alignment horizontal="center" wrapText="1"/>
    </xf>
    <xf numFmtId="164" fontId="4" fillId="0" borderId="2" xfId="15" applyNumberFormat="1" applyFont="1" applyBorder="1" applyAlignment="1">
      <alignment horizontal="center" wrapText="1"/>
    </xf>
    <xf numFmtId="164" fontId="0" fillId="2" borderId="0" xfId="15" applyNumberFormat="1" applyFill="1" applyAlignment="1">
      <alignment/>
    </xf>
    <xf numFmtId="164" fontId="4" fillId="2" borderId="2" xfId="15" applyNumberFormat="1" applyFont="1" applyFill="1" applyBorder="1" applyAlignment="1">
      <alignment horizontal="center"/>
    </xf>
    <xf numFmtId="164" fontId="0" fillId="2" borderId="2" xfId="15" applyNumberFormat="1" applyFill="1" applyBorder="1" applyAlignment="1" quotePrefix="1">
      <alignment/>
    </xf>
    <xf numFmtId="164" fontId="3" fillId="2" borderId="3" xfId="15" applyNumberFormat="1" applyFont="1" applyFill="1" applyBorder="1" applyAlignment="1">
      <alignment/>
    </xf>
    <xf numFmtId="164" fontId="0" fillId="2" borderId="2" xfId="15" applyNumberFormat="1" applyFill="1" applyBorder="1" applyAlignment="1">
      <alignment/>
    </xf>
    <xf numFmtId="164" fontId="3" fillId="2" borderId="0" xfId="15" applyNumberFormat="1" applyFont="1" applyFill="1" applyAlignment="1">
      <alignment/>
    </xf>
    <xf numFmtId="164" fontId="0" fillId="2" borderId="0" xfId="15" applyNumberFormat="1" applyFont="1" applyFill="1" applyAlignment="1">
      <alignment/>
    </xf>
    <xf numFmtId="0" fontId="0" fillId="3" borderId="0" xfId="0" applyNumberFormat="1" applyFill="1" applyAlignment="1" quotePrefix="1">
      <alignment/>
    </xf>
    <xf numFmtId="0" fontId="0" fillId="3" borderId="0" xfId="0" applyNumberFormat="1" applyFill="1" applyAlignment="1">
      <alignment/>
    </xf>
    <xf numFmtId="164" fontId="0" fillId="3" borderId="2" xfId="15" applyNumberFormat="1" applyFill="1" applyBorder="1" applyAlignment="1" quotePrefix="1">
      <alignment/>
    </xf>
    <xf numFmtId="164" fontId="0" fillId="3" borderId="4" xfId="15" applyNumberFormat="1" applyFill="1" applyBorder="1" applyAlignment="1" quotePrefix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2" xfId="15" applyNumberFormat="1" applyFont="1" applyFill="1" applyBorder="1" applyAlignment="1" quotePrefix="1">
      <alignment horizontal="center" wrapText="1"/>
    </xf>
    <xf numFmtId="49" fontId="3" fillId="0" borderId="2" xfId="15" applyNumberFormat="1" applyFont="1" applyFill="1" applyBorder="1" applyAlignment="1" quotePrefix="1">
      <alignment horizontal="center"/>
    </xf>
    <xf numFmtId="49" fontId="3" fillId="0" borderId="4" xfId="15" applyNumberFormat="1" applyFont="1" applyFill="1" applyBorder="1" applyAlignment="1" quotePrefix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164" fontId="4" fillId="0" borderId="2" xfId="15" applyNumberFormat="1" applyFont="1" applyFill="1" applyBorder="1" applyAlignment="1">
      <alignment horizontal="center"/>
    </xf>
    <xf numFmtId="164" fontId="4" fillId="0" borderId="4" xfId="15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0" fillId="0" borderId="0" xfId="0" applyNumberFormat="1" applyFill="1" applyAlignment="1" quotePrefix="1">
      <alignment/>
    </xf>
    <xf numFmtId="164" fontId="0" fillId="0" borderId="2" xfId="15" applyNumberFormat="1" applyFill="1" applyBorder="1" applyAlignment="1" quotePrefix="1">
      <alignment/>
    </xf>
    <xf numFmtId="164" fontId="0" fillId="0" borderId="4" xfId="15" applyNumberFormat="1" applyFill="1" applyBorder="1" applyAlignment="1" quotePrefix="1">
      <alignment/>
    </xf>
    <xf numFmtId="0" fontId="0" fillId="0" borderId="0" xfId="0" applyNumberFormat="1" applyFill="1" applyAlignment="1">
      <alignment/>
    </xf>
    <xf numFmtId="0" fontId="3" fillId="0" borderId="1" xfId="0" applyFont="1" applyFill="1" applyBorder="1" applyAlignment="1">
      <alignment/>
    </xf>
    <xf numFmtId="164" fontId="3" fillId="0" borderId="3" xfId="15" applyNumberFormat="1" applyFont="1" applyFill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0" fillId="0" borderId="2" xfId="15" applyNumberFormat="1" applyFill="1" applyBorder="1" applyAlignment="1">
      <alignment/>
    </xf>
    <xf numFmtId="164" fontId="0" fillId="0" borderId="4" xfId="15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3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164" fontId="4" fillId="0" borderId="2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G88">
      <selection activeCell="G88" sqref="A1:IV16384"/>
    </sheetView>
  </sheetViews>
  <sheetFormatPr defaultColWidth="9.140625" defaultRowHeight="12.75"/>
  <cols>
    <col min="1" max="1" width="8.7109375" style="0" customWidth="1"/>
    <col min="3" max="3" width="45.421875" style="0" customWidth="1"/>
    <col min="4" max="4" width="11.7109375" style="32" customWidth="1"/>
    <col min="5" max="11" width="11.7109375" style="2" customWidth="1"/>
  </cols>
  <sheetData>
    <row r="1" ht="12.75">
      <c r="A1" s="11" t="s">
        <v>178</v>
      </c>
    </row>
    <row r="2" ht="12.75">
      <c r="A2" s="11" t="s">
        <v>177</v>
      </c>
    </row>
    <row r="3" ht="12.75"/>
    <row r="4" spans="1:11" ht="12.75">
      <c r="A4" s="3"/>
      <c r="B4" s="4"/>
      <c r="D4" s="28">
        <v>2005</v>
      </c>
      <c r="E4" s="29">
        <v>2005</v>
      </c>
      <c r="F4" s="15"/>
      <c r="G4" s="15"/>
      <c r="H4" s="15"/>
      <c r="I4" s="15"/>
      <c r="J4" s="15"/>
      <c r="K4" s="20" t="s">
        <v>156</v>
      </c>
    </row>
    <row r="5" spans="1:11" ht="44.25" customHeight="1">
      <c r="A5" s="5" t="s">
        <v>0</v>
      </c>
      <c r="B5" s="6" t="s">
        <v>1</v>
      </c>
      <c r="C5" s="5" t="s">
        <v>157</v>
      </c>
      <c r="D5" s="30" t="s">
        <v>175</v>
      </c>
      <c r="E5" s="31" t="s">
        <v>176</v>
      </c>
      <c r="F5" s="16" t="s">
        <v>2</v>
      </c>
      <c r="G5" s="16" t="s">
        <v>3</v>
      </c>
      <c r="H5" s="16" t="s">
        <v>4</v>
      </c>
      <c r="I5" s="16" t="s">
        <v>5</v>
      </c>
      <c r="J5" s="16" t="s">
        <v>6</v>
      </c>
      <c r="K5" s="21" t="s">
        <v>158</v>
      </c>
    </row>
    <row r="6" spans="1:11" ht="15">
      <c r="A6" s="7">
        <v>3292</v>
      </c>
      <c r="B6" s="6"/>
      <c r="C6" s="12" t="s">
        <v>159</v>
      </c>
      <c r="D6" s="33"/>
      <c r="E6" s="16"/>
      <c r="F6" s="16"/>
      <c r="G6" s="16"/>
      <c r="H6" s="16"/>
      <c r="I6" s="16"/>
      <c r="J6" s="16"/>
      <c r="K6" s="21"/>
    </row>
    <row r="7" spans="1:11" ht="12.75">
      <c r="A7" s="1"/>
      <c r="B7" s="1" t="s">
        <v>7</v>
      </c>
      <c r="C7" s="1" t="s">
        <v>8</v>
      </c>
      <c r="D7" s="34">
        <v>151405</v>
      </c>
      <c r="E7" s="17">
        <v>151405</v>
      </c>
      <c r="F7" s="17">
        <v>48595</v>
      </c>
      <c r="G7" s="17">
        <v>0</v>
      </c>
      <c r="H7" s="17">
        <v>0</v>
      </c>
      <c r="I7" s="17">
        <v>0</v>
      </c>
      <c r="J7" s="17">
        <v>0</v>
      </c>
      <c r="K7" s="22">
        <f>SUM(E7:J7)</f>
        <v>200000</v>
      </c>
    </row>
    <row r="8" spans="1:11" ht="12.75">
      <c r="A8" s="1"/>
      <c r="B8" s="1" t="s">
        <v>9</v>
      </c>
      <c r="C8" s="1" t="s">
        <v>10</v>
      </c>
      <c r="D8" s="34">
        <v>26000</v>
      </c>
      <c r="E8" s="17">
        <v>26000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22">
        <f aca="true" t="shared" si="0" ref="K8:K71">SUM(E8:J8)</f>
        <v>26000</v>
      </c>
    </row>
    <row r="9" spans="1:11" ht="12.75">
      <c r="A9" s="1"/>
      <c r="B9" s="1" t="s">
        <v>11</v>
      </c>
      <c r="C9" s="1" t="s">
        <v>12</v>
      </c>
      <c r="D9" s="34">
        <v>788581</v>
      </c>
      <c r="E9" s="17">
        <v>788581</v>
      </c>
      <c r="F9" s="17">
        <v>75000</v>
      </c>
      <c r="G9" s="17">
        <v>0</v>
      </c>
      <c r="H9" s="17">
        <v>0</v>
      </c>
      <c r="I9" s="17">
        <v>0</v>
      </c>
      <c r="J9" s="17">
        <v>0</v>
      </c>
      <c r="K9" s="22">
        <f t="shared" si="0"/>
        <v>863581</v>
      </c>
    </row>
    <row r="10" spans="1:11" ht="12.75">
      <c r="A10" s="1"/>
      <c r="B10" s="1" t="s">
        <v>13</v>
      </c>
      <c r="C10" s="1" t="s">
        <v>14</v>
      </c>
      <c r="D10" s="34">
        <v>500000</v>
      </c>
      <c r="E10" s="17">
        <v>500000</v>
      </c>
      <c r="F10" s="17">
        <v>250000</v>
      </c>
      <c r="G10" s="17">
        <v>500000</v>
      </c>
      <c r="H10" s="17">
        <v>500000</v>
      </c>
      <c r="I10" s="17">
        <v>500000</v>
      </c>
      <c r="J10" s="17">
        <v>500000</v>
      </c>
      <c r="K10" s="22">
        <f t="shared" si="0"/>
        <v>2750000</v>
      </c>
    </row>
    <row r="11" spans="1:11" ht="12.75">
      <c r="A11" s="1"/>
      <c r="B11" s="1" t="s">
        <v>15</v>
      </c>
      <c r="C11" s="1" t="s">
        <v>16</v>
      </c>
      <c r="D11" s="34">
        <v>500000</v>
      </c>
      <c r="E11" s="17">
        <v>500000</v>
      </c>
      <c r="F11" s="17">
        <v>300000</v>
      </c>
      <c r="G11" s="17">
        <v>150000</v>
      </c>
      <c r="H11" s="17">
        <v>0</v>
      </c>
      <c r="I11" s="17">
        <v>0</v>
      </c>
      <c r="J11" s="17">
        <v>0</v>
      </c>
      <c r="K11" s="22">
        <f t="shared" si="0"/>
        <v>950000</v>
      </c>
    </row>
    <row r="12" spans="1:11" ht="12.75">
      <c r="A12" s="1"/>
      <c r="B12" s="1" t="s">
        <v>17</v>
      </c>
      <c r="C12" s="1" t="s">
        <v>18</v>
      </c>
      <c r="D12" s="34">
        <v>143000</v>
      </c>
      <c r="E12" s="17">
        <v>143000</v>
      </c>
      <c r="F12" s="17">
        <v>115000</v>
      </c>
      <c r="G12" s="17">
        <v>115000</v>
      </c>
      <c r="H12" s="17">
        <v>115000</v>
      </c>
      <c r="I12" s="17">
        <v>115000</v>
      </c>
      <c r="J12" s="17">
        <v>115000</v>
      </c>
      <c r="K12" s="22">
        <f t="shared" si="0"/>
        <v>718000</v>
      </c>
    </row>
    <row r="13" spans="1:11" s="43" customFormat="1" ht="12.75">
      <c r="A13" s="39"/>
      <c r="B13" s="39" t="s">
        <v>19</v>
      </c>
      <c r="C13" s="39" t="s">
        <v>20</v>
      </c>
      <c r="D13" s="41">
        <v>400000</v>
      </c>
      <c r="E13" s="41">
        <f>400000-100000</f>
        <v>300000</v>
      </c>
      <c r="F13" s="41">
        <v>400000</v>
      </c>
      <c r="G13" s="41">
        <v>400000</v>
      </c>
      <c r="H13" s="41">
        <v>400000</v>
      </c>
      <c r="I13" s="41">
        <v>400000</v>
      </c>
      <c r="J13" s="41">
        <v>400000</v>
      </c>
      <c r="K13" s="42">
        <f t="shared" si="0"/>
        <v>2300000</v>
      </c>
    </row>
    <row r="14" spans="1:11" s="43" customFormat="1" ht="12.75">
      <c r="A14" s="39"/>
      <c r="B14" s="39" t="s">
        <v>21</v>
      </c>
      <c r="C14" s="39" t="s">
        <v>22</v>
      </c>
      <c r="D14" s="41">
        <v>350000</v>
      </c>
      <c r="E14" s="41">
        <f>350000-100000</f>
        <v>250000</v>
      </c>
      <c r="F14" s="41">
        <v>350000</v>
      </c>
      <c r="G14" s="41">
        <v>350000</v>
      </c>
      <c r="H14" s="41">
        <v>350000</v>
      </c>
      <c r="I14" s="41">
        <v>350000</v>
      </c>
      <c r="J14" s="41">
        <v>350000</v>
      </c>
      <c r="K14" s="42">
        <f t="shared" si="0"/>
        <v>2000000</v>
      </c>
    </row>
    <row r="15" spans="1:11" ht="12.75">
      <c r="A15" s="1"/>
      <c r="B15" s="1" t="s">
        <v>23</v>
      </c>
      <c r="C15" s="1" t="s">
        <v>24</v>
      </c>
      <c r="D15" s="34">
        <v>100000</v>
      </c>
      <c r="E15" s="17">
        <v>100000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22">
        <f t="shared" si="0"/>
        <v>100000</v>
      </c>
    </row>
    <row r="16" spans="1:11" ht="12.75">
      <c r="A16" s="1"/>
      <c r="B16" s="1" t="s">
        <v>25</v>
      </c>
      <c r="C16" s="1" t="s">
        <v>26</v>
      </c>
      <c r="D16" s="34">
        <v>75000</v>
      </c>
      <c r="E16" s="17">
        <v>75000</v>
      </c>
      <c r="F16" s="17">
        <v>75000</v>
      </c>
      <c r="G16" s="17">
        <v>75000</v>
      </c>
      <c r="H16" s="17">
        <v>75000</v>
      </c>
      <c r="I16" s="17">
        <v>75000</v>
      </c>
      <c r="J16" s="17">
        <v>75000</v>
      </c>
      <c r="K16" s="22">
        <f t="shared" si="0"/>
        <v>450000</v>
      </c>
    </row>
    <row r="17" spans="1:11" ht="12.75">
      <c r="A17" s="1"/>
      <c r="B17" s="1" t="s">
        <v>27</v>
      </c>
      <c r="C17" s="1" t="s">
        <v>28</v>
      </c>
      <c r="D17" s="34">
        <v>0</v>
      </c>
      <c r="E17" s="17">
        <v>0</v>
      </c>
      <c r="F17" s="17">
        <v>0</v>
      </c>
      <c r="G17" s="17">
        <v>0</v>
      </c>
      <c r="H17" s="17">
        <v>50000</v>
      </c>
      <c r="I17" s="17">
        <v>50000</v>
      </c>
      <c r="J17" s="17">
        <v>50000</v>
      </c>
      <c r="K17" s="22">
        <f t="shared" si="0"/>
        <v>150000</v>
      </c>
    </row>
    <row r="18" spans="1:11" ht="12.75">
      <c r="A18" s="1"/>
      <c r="B18" s="1" t="s">
        <v>29</v>
      </c>
      <c r="C18" s="1" t="s">
        <v>30</v>
      </c>
      <c r="D18" s="34">
        <v>865000</v>
      </c>
      <c r="E18" s="17">
        <v>865000</v>
      </c>
      <c r="F18" s="17">
        <v>1540000</v>
      </c>
      <c r="G18" s="17">
        <v>135000</v>
      </c>
      <c r="H18" s="17">
        <v>0</v>
      </c>
      <c r="I18" s="17">
        <v>0</v>
      </c>
      <c r="J18" s="17">
        <v>0</v>
      </c>
      <c r="K18" s="22">
        <f t="shared" si="0"/>
        <v>2540000</v>
      </c>
    </row>
    <row r="19" spans="1:11" ht="12.75">
      <c r="A19" s="1"/>
      <c r="B19" s="1" t="s">
        <v>31</v>
      </c>
      <c r="C19" s="1" t="s">
        <v>32</v>
      </c>
      <c r="D19" s="34">
        <v>130000</v>
      </c>
      <c r="E19" s="17">
        <v>130000</v>
      </c>
      <c r="F19" s="17">
        <v>130000</v>
      </c>
      <c r="G19" s="17">
        <v>130000</v>
      </c>
      <c r="H19" s="17">
        <v>130000</v>
      </c>
      <c r="I19" s="17">
        <v>130000</v>
      </c>
      <c r="J19" s="17">
        <v>130000</v>
      </c>
      <c r="K19" s="22">
        <f t="shared" si="0"/>
        <v>780000</v>
      </c>
    </row>
    <row r="20" spans="1:11" ht="12.75">
      <c r="A20" s="1"/>
      <c r="B20" s="1" t="s">
        <v>33</v>
      </c>
      <c r="C20" s="1" t="s">
        <v>34</v>
      </c>
      <c r="D20" s="34">
        <v>50000</v>
      </c>
      <c r="E20" s="17">
        <v>50000</v>
      </c>
      <c r="F20" s="17">
        <v>50000</v>
      </c>
      <c r="G20" s="17">
        <v>100000</v>
      </c>
      <c r="H20" s="17">
        <v>100000</v>
      </c>
      <c r="I20" s="17">
        <v>100000</v>
      </c>
      <c r="J20" s="17">
        <v>100000</v>
      </c>
      <c r="K20" s="22">
        <f t="shared" si="0"/>
        <v>500000</v>
      </c>
    </row>
    <row r="21" spans="1:11" ht="12.75">
      <c r="A21" s="1"/>
      <c r="B21" s="1" t="s">
        <v>35</v>
      </c>
      <c r="C21" s="1" t="s">
        <v>36</v>
      </c>
      <c r="D21" s="34">
        <v>154180</v>
      </c>
      <c r="E21" s="17">
        <v>154180</v>
      </c>
      <c r="F21" s="17">
        <v>250000</v>
      </c>
      <c r="G21" s="17">
        <v>250000</v>
      </c>
      <c r="H21" s="17">
        <v>250000</v>
      </c>
      <c r="I21" s="17">
        <v>250000</v>
      </c>
      <c r="J21" s="17">
        <v>250000</v>
      </c>
      <c r="K21" s="22">
        <f t="shared" si="0"/>
        <v>1404180</v>
      </c>
    </row>
    <row r="22" spans="1:11" ht="12.75">
      <c r="A22" s="1"/>
      <c r="B22" s="1" t="s">
        <v>37</v>
      </c>
      <c r="C22" s="1" t="s">
        <v>38</v>
      </c>
      <c r="D22" s="34">
        <v>400000</v>
      </c>
      <c r="E22" s="17">
        <v>400000</v>
      </c>
      <c r="F22" s="17">
        <v>400000</v>
      </c>
      <c r="G22" s="17">
        <v>400000</v>
      </c>
      <c r="H22" s="17">
        <v>400000</v>
      </c>
      <c r="I22" s="17">
        <v>400000</v>
      </c>
      <c r="J22" s="17">
        <v>400000</v>
      </c>
      <c r="K22" s="22">
        <f t="shared" si="0"/>
        <v>2400000</v>
      </c>
    </row>
    <row r="23" spans="1:11" ht="12.75">
      <c r="A23" s="1"/>
      <c r="B23" s="1" t="s">
        <v>39</v>
      </c>
      <c r="C23" s="1" t="s">
        <v>40</v>
      </c>
      <c r="D23" s="34">
        <v>50000</v>
      </c>
      <c r="E23" s="17">
        <v>50000</v>
      </c>
      <c r="F23" s="17">
        <v>50000</v>
      </c>
      <c r="G23" s="17">
        <v>50000</v>
      </c>
      <c r="H23" s="17">
        <v>50000</v>
      </c>
      <c r="I23" s="17">
        <v>50000</v>
      </c>
      <c r="J23" s="17">
        <v>50000</v>
      </c>
      <c r="K23" s="22">
        <f t="shared" si="0"/>
        <v>300000</v>
      </c>
    </row>
    <row r="24" spans="1:11" ht="12.75">
      <c r="A24" s="1"/>
      <c r="B24" s="1" t="s">
        <v>41</v>
      </c>
      <c r="C24" s="1" t="s">
        <v>42</v>
      </c>
      <c r="D24" s="34">
        <v>100000</v>
      </c>
      <c r="E24" s="17">
        <v>100000</v>
      </c>
      <c r="F24" s="17">
        <v>100000</v>
      </c>
      <c r="G24" s="17">
        <v>100000</v>
      </c>
      <c r="H24" s="17">
        <v>100000</v>
      </c>
      <c r="I24" s="17">
        <v>100000</v>
      </c>
      <c r="J24" s="17">
        <v>100000</v>
      </c>
      <c r="K24" s="22">
        <f t="shared" si="0"/>
        <v>600000</v>
      </c>
    </row>
    <row r="25" spans="1:11" ht="12.75">
      <c r="A25" s="1"/>
      <c r="B25" s="1" t="s">
        <v>43</v>
      </c>
      <c r="C25" s="1" t="s">
        <v>40</v>
      </c>
      <c r="D25" s="34">
        <v>50000</v>
      </c>
      <c r="E25" s="17">
        <v>50000</v>
      </c>
      <c r="F25" s="17">
        <v>50000</v>
      </c>
      <c r="G25" s="17">
        <v>50000</v>
      </c>
      <c r="H25" s="17">
        <v>50000</v>
      </c>
      <c r="I25" s="17">
        <v>50000</v>
      </c>
      <c r="J25" s="17">
        <v>50000</v>
      </c>
      <c r="K25" s="22">
        <f t="shared" si="0"/>
        <v>300000</v>
      </c>
    </row>
    <row r="26" spans="1:11" ht="12.75">
      <c r="A26" s="1"/>
      <c r="B26" s="1" t="s">
        <v>44</v>
      </c>
      <c r="C26" s="1" t="s">
        <v>45</v>
      </c>
      <c r="D26" s="34">
        <v>20000</v>
      </c>
      <c r="E26" s="17">
        <v>20000</v>
      </c>
      <c r="F26" s="17">
        <v>20000</v>
      </c>
      <c r="G26" s="17">
        <v>20000</v>
      </c>
      <c r="H26" s="17">
        <v>20000</v>
      </c>
      <c r="I26" s="17">
        <v>20000</v>
      </c>
      <c r="J26" s="17">
        <v>20000</v>
      </c>
      <c r="K26" s="22">
        <f t="shared" si="0"/>
        <v>120000</v>
      </c>
    </row>
    <row r="27" spans="1:11" ht="12.75">
      <c r="A27" s="1"/>
      <c r="B27" s="1" t="s">
        <v>46</v>
      </c>
      <c r="C27" s="1" t="s">
        <v>47</v>
      </c>
      <c r="D27" s="34">
        <v>0</v>
      </c>
      <c r="E27" s="17">
        <v>0</v>
      </c>
      <c r="F27" s="17">
        <v>0</v>
      </c>
      <c r="G27" s="17">
        <v>200000</v>
      </c>
      <c r="H27" s="17">
        <v>200000</v>
      </c>
      <c r="I27" s="17">
        <v>200000</v>
      </c>
      <c r="J27" s="17">
        <v>200000</v>
      </c>
      <c r="K27" s="22">
        <f t="shared" si="0"/>
        <v>800000</v>
      </c>
    </row>
    <row r="28" spans="1:11" s="43" customFormat="1" ht="12.75">
      <c r="A28" s="39"/>
      <c r="B28" s="39" t="s">
        <v>48</v>
      </c>
      <c r="C28" s="39" t="s">
        <v>49</v>
      </c>
      <c r="D28" s="41">
        <v>200000</v>
      </c>
      <c r="E28" s="41">
        <f>200000-25000</f>
        <v>175000</v>
      </c>
      <c r="F28" s="41">
        <v>200000</v>
      </c>
      <c r="G28" s="41">
        <v>200000</v>
      </c>
      <c r="H28" s="41">
        <v>200000</v>
      </c>
      <c r="I28" s="41">
        <v>200000</v>
      </c>
      <c r="J28" s="41">
        <v>200000</v>
      </c>
      <c r="K28" s="42">
        <f t="shared" si="0"/>
        <v>1175000</v>
      </c>
    </row>
    <row r="29" spans="1:11" s="43" customFormat="1" ht="12.75">
      <c r="A29" s="39"/>
      <c r="B29" s="39" t="s">
        <v>50</v>
      </c>
      <c r="C29" s="39" t="s">
        <v>51</v>
      </c>
      <c r="D29" s="41">
        <v>200000</v>
      </c>
      <c r="E29" s="41">
        <f>200000-29000</f>
        <v>171000</v>
      </c>
      <c r="F29" s="41">
        <v>200000</v>
      </c>
      <c r="G29" s="41">
        <v>200000</v>
      </c>
      <c r="H29" s="41">
        <v>200000</v>
      </c>
      <c r="I29" s="41">
        <v>200000</v>
      </c>
      <c r="J29" s="41">
        <v>200000</v>
      </c>
      <c r="K29" s="42">
        <f t="shared" si="0"/>
        <v>1171000</v>
      </c>
    </row>
    <row r="30" spans="1:11" ht="12.75">
      <c r="A30" s="1"/>
      <c r="B30" s="1" t="s">
        <v>52</v>
      </c>
      <c r="C30" s="1" t="s">
        <v>53</v>
      </c>
      <c r="D30" s="34">
        <v>184000</v>
      </c>
      <c r="E30" s="17">
        <v>184000</v>
      </c>
      <c r="F30" s="17">
        <v>178000</v>
      </c>
      <c r="G30" s="17">
        <v>160000</v>
      </c>
      <c r="H30" s="17">
        <v>151000</v>
      </c>
      <c r="I30" s="17">
        <v>131000</v>
      </c>
      <c r="J30" s="17">
        <v>157000</v>
      </c>
      <c r="K30" s="22">
        <f t="shared" si="0"/>
        <v>961000</v>
      </c>
    </row>
    <row r="31" spans="1:11" ht="12.75">
      <c r="A31" s="1"/>
      <c r="B31" s="1" t="s">
        <v>54</v>
      </c>
      <c r="C31" s="1" t="s">
        <v>55</v>
      </c>
      <c r="D31" s="34">
        <v>250000</v>
      </c>
      <c r="E31" s="17">
        <v>250000</v>
      </c>
      <c r="F31" s="17">
        <v>850000</v>
      </c>
      <c r="G31" s="17">
        <v>850000</v>
      </c>
      <c r="H31" s="17">
        <v>0</v>
      </c>
      <c r="I31" s="17">
        <v>0</v>
      </c>
      <c r="J31" s="17">
        <v>0</v>
      </c>
      <c r="K31" s="22">
        <f t="shared" si="0"/>
        <v>1950000</v>
      </c>
    </row>
    <row r="32" spans="1:11" s="43" customFormat="1" ht="12.75">
      <c r="A32" s="39"/>
      <c r="B32" s="39" t="s">
        <v>56</v>
      </c>
      <c r="C32" s="39" t="s">
        <v>57</v>
      </c>
      <c r="D32" s="41">
        <v>150000</v>
      </c>
      <c r="E32" s="41">
        <f>150000-50000</f>
        <v>100000</v>
      </c>
      <c r="F32" s="41">
        <v>150000</v>
      </c>
      <c r="G32" s="41">
        <v>150000</v>
      </c>
      <c r="H32" s="41">
        <v>150000</v>
      </c>
      <c r="I32" s="41">
        <v>150000</v>
      </c>
      <c r="J32" s="41">
        <v>150000</v>
      </c>
      <c r="K32" s="42">
        <f t="shared" si="0"/>
        <v>850000</v>
      </c>
    </row>
    <row r="33" spans="1:11" ht="12.75">
      <c r="A33" s="1"/>
      <c r="B33" s="1" t="s">
        <v>58</v>
      </c>
      <c r="C33" s="1" t="s">
        <v>59</v>
      </c>
      <c r="D33" s="34">
        <v>140000</v>
      </c>
      <c r="E33" s="17">
        <v>140000</v>
      </c>
      <c r="F33" s="17">
        <v>140000</v>
      </c>
      <c r="G33" s="17">
        <v>140000</v>
      </c>
      <c r="H33" s="17">
        <v>140000</v>
      </c>
      <c r="I33" s="17">
        <v>140000</v>
      </c>
      <c r="J33" s="17">
        <v>140000</v>
      </c>
      <c r="K33" s="22">
        <f t="shared" si="0"/>
        <v>840000</v>
      </c>
    </row>
    <row r="34" spans="1:11" ht="12.75">
      <c r="A34" s="1"/>
      <c r="B34" s="1" t="s">
        <v>60</v>
      </c>
      <c r="C34" s="1" t="s">
        <v>61</v>
      </c>
      <c r="D34" s="34">
        <v>240000</v>
      </c>
      <c r="E34" s="17">
        <v>240000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22">
        <f t="shared" si="0"/>
        <v>240000</v>
      </c>
    </row>
    <row r="35" spans="1:11" ht="12.75">
      <c r="A35" s="1"/>
      <c r="B35" s="1" t="s">
        <v>62</v>
      </c>
      <c r="C35" s="1" t="s">
        <v>63</v>
      </c>
      <c r="D35" s="34">
        <v>40000</v>
      </c>
      <c r="E35" s="17">
        <v>40000</v>
      </c>
      <c r="F35" s="17">
        <v>40000</v>
      </c>
      <c r="G35" s="17">
        <v>40000</v>
      </c>
      <c r="H35" s="17">
        <v>40000</v>
      </c>
      <c r="I35" s="17">
        <v>40000</v>
      </c>
      <c r="J35" s="17">
        <v>40000</v>
      </c>
      <c r="K35" s="22">
        <f t="shared" si="0"/>
        <v>240000</v>
      </c>
    </row>
    <row r="36" spans="1:11" ht="12.75">
      <c r="A36" s="1"/>
      <c r="B36" s="1" t="s">
        <v>64</v>
      </c>
      <c r="C36" s="1" t="s">
        <v>65</v>
      </c>
      <c r="D36" s="34">
        <v>80000</v>
      </c>
      <c r="E36" s="17">
        <v>80000</v>
      </c>
      <c r="F36" s="17">
        <v>770000</v>
      </c>
      <c r="G36" s="17">
        <v>70000</v>
      </c>
      <c r="H36" s="17">
        <v>0</v>
      </c>
      <c r="I36" s="17">
        <v>0</v>
      </c>
      <c r="J36" s="17">
        <v>0</v>
      </c>
      <c r="K36" s="22">
        <f t="shared" si="0"/>
        <v>920000</v>
      </c>
    </row>
    <row r="37" spans="1:11" ht="12.75">
      <c r="A37" s="1"/>
      <c r="B37" s="1" t="s">
        <v>66</v>
      </c>
      <c r="C37" s="1" t="s">
        <v>67</v>
      </c>
      <c r="D37" s="34">
        <v>-70000</v>
      </c>
      <c r="E37" s="17">
        <v>-70000</v>
      </c>
      <c r="F37" s="17">
        <v>129505</v>
      </c>
      <c r="G37" s="17">
        <v>129505</v>
      </c>
      <c r="H37" s="17">
        <v>129505</v>
      </c>
      <c r="I37" s="17">
        <v>129505</v>
      </c>
      <c r="J37" s="17">
        <v>129505</v>
      </c>
      <c r="K37" s="22">
        <f t="shared" si="0"/>
        <v>577525</v>
      </c>
    </row>
    <row r="38" spans="1:11" ht="12.75">
      <c r="A38" s="1"/>
      <c r="B38" s="1" t="s">
        <v>68</v>
      </c>
      <c r="C38" s="1" t="s">
        <v>69</v>
      </c>
      <c r="D38" s="34">
        <v>63000</v>
      </c>
      <c r="E38" s="17">
        <v>63000</v>
      </c>
      <c r="F38" s="17">
        <v>63000</v>
      </c>
      <c r="G38" s="17">
        <v>63000</v>
      </c>
      <c r="H38" s="17">
        <v>63000</v>
      </c>
      <c r="I38" s="17">
        <v>63000</v>
      </c>
      <c r="J38" s="17">
        <v>63000</v>
      </c>
      <c r="K38" s="22">
        <f t="shared" si="0"/>
        <v>378000</v>
      </c>
    </row>
    <row r="39" spans="1:11" ht="12.75">
      <c r="A39" s="1"/>
      <c r="B39" s="1" t="s">
        <v>70</v>
      </c>
      <c r="C39" s="1" t="s">
        <v>71</v>
      </c>
      <c r="D39" s="34">
        <v>90000</v>
      </c>
      <c r="E39" s="17">
        <v>90000</v>
      </c>
      <c r="F39" s="17">
        <v>260000</v>
      </c>
      <c r="G39" s="17">
        <v>0</v>
      </c>
      <c r="H39" s="17">
        <v>0</v>
      </c>
      <c r="I39" s="17">
        <v>0</v>
      </c>
      <c r="J39" s="17">
        <v>0</v>
      </c>
      <c r="K39" s="22">
        <f t="shared" si="0"/>
        <v>350000</v>
      </c>
    </row>
    <row r="40" spans="1:11" ht="12.75">
      <c r="A40" s="1"/>
      <c r="B40" s="1" t="s">
        <v>72</v>
      </c>
      <c r="C40" s="1" t="s">
        <v>73</v>
      </c>
      <c r="D40" s="34">
        <v>80000</v>
      </c>
      <c r="E40" s="17">
        <v>80000</v>
      </c>
      <c r="F40" s="17">
        <v>180000</v>
      </c>
      <c r="G40" s="17">
        <v>0</v>
      </c>
      <c r="H40" s="17">
        <v>0</v>
      </c>
      <c r="I40" s="17">
        <v>0</v>
      </c>
      <c r="J40" s="17">
        <v>0</v>
      </c>
      <c r="K40" s="22">
        <f t="shared" si="0"/>
        <v>260000</v>
      </c>
    </row>
    <row r="41" spans="1:11" ht="12.75">
      <c r="A41" s="1"/>
      <c r="B41" s="1" t="s">
        <v>74</v>
      </c>
      <c r="C41" s="1" t="s">
        <v>75</v>
      </c>
      <c r="D41" s="34">
        <v>195000</v>
      </c>
      <c r="E41" s="17">
        <v>195000</v>
      </c>
      <c r="F41" s="17">
        <v>200000</v>
      </c>
      <c r="G41" s="17">
        <v>200000</v>
      </c>
      <c r="H41" s="17">
        <v>200000</v>
      </c>
      <c r="I41" s="17">
        <v>200000</v>
      </c>
      <c r="J41" s="17">
        <v>200000</v>
      </c>
      <c r="K41" s="22">
        <f t="shared" si="0"/>
        <v>1195000</v>
      </c>
    </row>
    <row r="42" spans="1:11" ht="12.75">
      <c r="A42" s="1"/>
      <c r="B42" s="1" t="s">
        <v>76</v>
      </c>
      <c r="C42" s="1" t="s">
        <v>77</v>
      </c>
      <c r="D42" s="34">
        <v>95000</v>
      </c>
      <c r="E42" s="17">
        <v>95000</v>
      </c>
      <c r="F42" s="17">
        <v>70000</v>
      </c>
      <c r="G42" s="17">
        <v>70000</v>
      </c>
      <c r="H42" s="17">
        <v>70000</v>
      </c>
      <c r="I42" s="17">
        <v>70000</v>
      </c>
      <c r="J42" s="17">
        <v>70000</v>
      </c>
      <c r="K42" s="22">
        <f t="shared" si="0"/>
        <v>445000</v>
      </c>
    </row>
    <row r="43" spans="1:11" ht="12.75">
      <c r="A43" s="1"/>
      <c r="B43" s="1" t="s">
        <v>78</v>
      </c>
      <c r="C43" s="1" t="s">
        <v>79</v>
      </c>
      <c r="D43" s="34">
        <v>250000</v>
      </c>
      <c r="E43" s="17">
        <v>250000</v>
      </c>
      <c r="F43" s="17">
        <v>300000</v>
      </c>
      <c r="G43" s="17">
        <v>300000</v>
      </c>
      <c r="H43" s="17">
        <v>0</v>
      </c>
      <c r="I43" s="17">
        <v>0</v>
      </c>
      <c r="J43" s="17">
        <v>0</v>
      </c>
      <c r="K43" s="22">
        <f t="shared" si="0"/>
        <v>850000</v>
      </c>
    </row>
    <row r="44" spans="1:11" ht="12.75">
      <c r="A44" s="1"/>
      <c r="B44" s="1" t="s">
        <v>80</v>
      </c>
      <c r="C44" s="1" t="s">
        <v>81</v>
      </c>
      <c r="D44" s="34">
        <v>0</v>
      </c>
      <c r="E44" s="17">
        <v>0</v>
      </c>
      <c r="F44" s="17">
        <v>65000</v>
      </c>
      <c r="G44" s="17">
        <v>0</v>
      </c>
      <c r="H44" s="17">
        <v>0</v>
      </c>
      <c r="I44" s="17">
        <v>0</v>
      </c>
      <c r="J44" s="17">
        <v>0</v>
      </c>
      <c r="K44" s="22">
        <f t="shared" si="0"/>
        <v>65000</v>
      </c>
    </row>
    <row r="45" spans="1:11" ht="12.75">
      <c r="A45" s="1"/>
      <c r="B45" s="1" t="s">
        <v>82</v>
      </c>
      <c r="C45" s="1" t="s">
        <v>83</v>
      </c>
      <c r="D45" s="34">
        <v>201000</v>
      </c>
      <c r="E45" s="17">
        <v>201000</v>
      </c>
      <c r="F45" s="17">
        <v>6000</v>
      </c>
      <c r="G45" s="17">
        <v>6000</v>
      </c>
      <c r="H45" s="17">
        <v>0</v>
      </c>
      <c r="I45" s="17">
        <v>0</v>
      </c>
      <c r="J45" s="17">
        <v>0</v>
      </c>
      <c r="K45" s="22">
        <f t="shared" si="0"/>
        <v>213000</v>
      </c>
    </row>
    <row r="46" spans="1:11" ht="12.75">
      <c r="A46" s="1"/>
      <c r="B46" s="1" t="s">
        <v>84</v>
      </c>
      <c r="C46" s="1" t="s">
        <v>85</v>
      </c>
      <c r="D46" s="34">
        <v>-195000</v>
      </c>
      <c r="E46" s="17">
        <v>-195000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22">
        <f t="shared" si="0"/>
        <v>-195000</v>
      </c>
    </row>
    <row r="47" spans="1:11" ht="12.75">
      <c r="A47" s="1"/>
      <c r="B47" s="1" t="s">
        <v>86</v>
      </c>
      <c r="C47" s="1" t="s">
        <v>87</v>
      </c>
      <c r="D47" s="34">
        <v>0</v>
      </c>
      <c r="E47" s="17">
        <v>0</v>
      </c>
      <c r="F47" s="17">
        <v>120000</v>
      </c>
      <c r="G47" s="17">
        <v>190000</v>
      </c>
      <c r="H47" s="17">
        <v>35000</v>
      </c>
      <c r="I47" s="17">
        <v>0</v>
      </c>
      <c r="J47" s="17">
        <v>0</v>
      </c>
      <c r="K47" s="22">
        <f t="shared" si="0"/>
        <v>345000</v>
      </c>
    </row>
    <row r="48" spans="1:11" ht="12.75">
      <c r="A48" s="1"/>
      <c r="B48" s="1" t="s">
        <v>88</v>
      </c>
      <c r="C48" s="1" t="s">
        <v>89</v>
      </c>
      <c r="D48" s="34">
        <v>100000</v>
      </c>
      <c r="E48" s="17">
        <v>100000</v>
      </c>
      <c r="F48" s="17">
        <v>300000</v>
      </c>
      <c r="G48" s="17">
        <v>0</v>
      </c>
      <c r="H48" s="17">
        <v>0</v>
      </c>
      <c r="I48" s="17">
        <v>0</v>
      </c>
      <c r="J48" s="17">
        <v>0</v>
      </c>
      <c r="K48" s="22">
        <f t="shared" si="0"/>
        <v>400000</v>
      </c>
    </row>
    <row r="49" spans="1:11" ht="12.75">
      <c r="A49" s="1"/>
      <c r="B49" s="1" t="s">
        <v>90</v>
      </c>
      <c r="C49" s="1" t="s">
        <v>91</v>
      </c>
      <c r="D49" s="34">
        <v>0</v>
      </c>
      <c r="E49" s="17">
        <v>0</v>
      </c>
      <c r="F49" s="17">
        <v>400000</v>
      </c>
      <c r="G49" s="17">
        <v>0</v>
      </c>
      <c r="H49" s="17">
        <v>0</v>
      </c>
      <c r="I49" s="17">
        <v>0</v>
      </c>
      <c r="J49" s="17">
        <v>0</v>
      </c>
      <c r="K49" s="22">
        <f t="shared" si="0"/>
        <v>400000</v>
      </c>
    </row>
    <row r="50" spans="1:11" ht="12.75">
      <c r="A50" s="1"/>
      <c r="B50" s="1" t="s">
        <v>92</v>
      </c>
      <c r="C50" s="1" t="s">
        <v>93</v>
      </c>
      <c r="D50" s="34">
        <v>859000</v>
      </c>
      <c r="E50" s="17">
        <v>859000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22">
        <f t="shared" si="0"/>
        <v>859000</v>
      </c>
    </row>
    <row r="51" spans="1:11" ht="12.75">
      <c r="A51" s="1"/>
      <c r="B51" s="1" t="s">
        <v>94</v>
      </c>
      <c r="C51" s="1" t="s">
        <v>95</v>
      </c>
      <c r="D51" s="34">
        <v>0</v>
      </c>
      <c r="E51" s="17">
        <v>0</v>
      </c>
      <c r="F51" s="17">
        <v>0</v>
      </c>
      <c r="G51" s="17">
        <v>300000</v>
      </c>
      <c r="H51" s="17">
        <v>300000</v>
      </c>
      <c r="I51" s="17">
        <v>0</v>
      </c>
      <c r="J51" s="17">
        <v>0</v>
      </c>
      <c r="K51" s="22">
        <f t="shared" si="0"/>
        <v>600000</v>
      </c>
    </row>
    <row r="52" spans="1:11" ht="12.75">
      <c r="A52" s="1"/>
      <c r="B52" s="1" t="s">
        <v>96</v>
      </c>
      <c r="C52" s="1" t="s">
        <v>97</v>
      </c>
      <c r="D52" s="34">
        <v>150000</v>
      </c>
      <c r="E52" s="17">
        <v>150000</v>
      </c>
      <c r="F52" s="17">
        <v>200000</v>
      </c>
      <c r="G52" s="17">
        <v>400000</v>
      </c>
      <c r="H52" s="17">
        <v>500000</v>
      </c>
      <c r="I52" s="17">
        <v>0</v>
      </c>
      <c r="J52" s="17">
        <v>0</v>
      </c>
      <c r="K52" s="22">
        <f t="shared" si="0"/>
        <v>1250000</v>
      </c>
    </row>
    <row r="53" spans="1:11" ht="12.75">
      <c r="A53" s="1"/>
      <c r="B53" s="1" t="s">
        <v>98</v>
      </c>
      <c r="C53" s="1" t="s">
        <v>99</v>
      </c>
      <c r="D53" s="34">
        <v>0</v>
      </c>
      <c r="E53" s="17">
        <v>0</v>
      </c>
      <c r="F53" s="17">
        <v>0</v>
      </c>
      <c r="G53" s="17">
        <v>100000</v>
      </c>
      <c r="H53" s="17">
        <v>800000</v>
      </c>
      <c r="I53" s="17">
        <v>1100000</v>
      </c>
      <c r="J53" s="17">
        <v>0</v>
      </c>
      <c r="K53" s="22">
        <f t="shared" si="0"/>
        <v>2000000</v>
      </c>
    </row>
    <row r="54" spans="1:11" ht="12.75">
      <c r="A54" s="1"/>
      <c r="B54" s="1" t="s">
        <v>100</v>
      </c>
      <c r="C54" s="1" t="s">
        <v>101</v>
      </c>
      <c r="D54" s="34">
        <v>250000</v>
      </c>
      <c r="E54" s="17">
        <v>250000</v>
      </c>
      <c r="F54" s="17">
        <v>250000</v>
      </c>
      <c r="G54" s="17">
        <v>250000</v>
      </c>
      <c r="H54" s="17">
        <v>250000</v>
      </c>
      <c r="I54" s="17">
        <v>250000</v>
      </c>
      <c r="J54" s="17">
        <v>250000</v>
      </c>
      <c r="K54" s="22">
        <f t="shared" si="0"/>
        <v>1500000</v>
      </c>
    </row>
    <row r="55" spans="1:11" ht="12.75">
      <c r="A55" s="1"/>
      <c r="B55" s="1" t="s">
        <v>102</v>
      </c>
      <c r="C55" s="1" t="s">
        <v>103</v>
      </c>
      <c r="D55" s="34">
        <v>0</v>
      </c>
      <c r="E55" s="17">
        <v>0</v>
      </c>
      <c r="F55" s="17">
        <v>10000</v>
      </c>
      <c r="G55" s="17">
        <v>10000</v>
      </c>
      <c r="H55" s="17">
        <v>10000</v>
      </c>
      <c r="I55" s="17">
        <v>0</v>
      </c>
      <c r="J55" s="17">
        <v>0</v>
      </c>
      <c r="K55" s="22">
        <f t="shared" si="0"/>
        <v>30000</v>
      </c>
    </row>
    <row r="56" spans="1:11" ht="12.75">
      <c r="A56" s="1"/>
      <c r="B56" s="1" t="s">
        <v>104</v>
      </c>
      <c r="C56" s="1" t="s">
        <v>105</v>
      </c>
      <c r="D56" s="34">
        <v>50000</v>
      </c>
      <c r="E56" s="17">
        <v>50000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22">
        <f t="shared" si="0"/>
        <v>50000</v>
      </c>
    </row>
    <row r="57" spans="1:11" ht="12.75">
      <c r="A57" s="1"/>
      <c r="B57" s="1" t="s">
        <v>106</v>
      </c>
      <c r="C57" s="1" t="s">
        <v>107</v>
      </c>
      <c r="D57" s="34">
        <v>0</v>
      </c>
      <c r="E57" s="17">
        <v>0</v>
      </c>
      <c r="F57" s="17">
        <v>0</v>
      </c>
      <c r="G57" s="17">
        <v>120000</v>
      </c>
      <c r="H57" s="17">
        <v>80000</v>
      </c>
      <c r="I57" s="17">
        <v>570000</v>
      </c>
      <c r="J57" s="17">
        <v>0</v>
      </c>
      <c r="K57" s="22">
        <f t="shared" si="0"/>
        <v>770000</v>
      </c>
    </row>
    <row r="58" spans="1:11" ht="12.75">
      <c r="A58" s="1"/>
      <c r="B58" s="1" t="s">
        <v>108</v>
      </c>
      <c r="C58" s="1" t="s">
        <v>109</v>
      </c>
      <c r="D58" s="34">
        <v>0</v>
      </c>
      <c r="E58" s="17">
        <v>0</v>
      </c>
      <c r="F58" s="17">
        <v>80000</v>
      </c>
      <c r="G58" s="17">
        <v>40000</v>
      </c>
      <c r="H58" s="17">
        <v>40000</v>
      </c>
      <c r="I58" s="17">
        <v>40000</v>
      </c>
      <c r="J58" s="17">
        <v>40000</v>
      </c>
      <c r="K58" s="22">
        <f t="shared" si="0"/>
        <v>240000</v>
      </c>
    </row>
    <row r="59" spans="1:11" ht="12.75">
      <c r="A59" s="1"/>
      <c r="B59" s="1" t="s">
        <v>110</v>
      </c>
      <c r="C59" s="1" t="s">
        <v>111</v>
      </c>
      <c r="D59" s="34">
        <v>20000</v>
      </c>
      <c r="E59" s="17">
        <v>20000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22">
        <f t="shared" si="0"/>
        <v>20000</v>
      </c>
    </row>
    <row r="60" spans="1:11" ht="12.75">
      <c r="A60" s="1"/>
      <c r="B60" s="1" t="s">
        <v>112</v>
      </c>
      <c r="C60" s="1" t="s">
        <v>113</v>
      </c>
      <c r="D60" s="34">
        <v>0</v>
      </c>
      <c r="E60" s="17">
        <v>0</v>
      </c>
      <c r="F60" s="17">
        <v>0</v>
      </c>
      <c r="G60" s="17">
        <v>15000</v>
      </c>
      <c r="H60" s="17">
        <v>45000</v>
      </c>
      <c r="I60" s="17">
        <v>40000</v>
      </c>
      <c r="J60" s="17">
        <v>870000</v>
      </c>
      <c r="K60" s="22">
        <f t="shared" si="0"/>
        <v>970000</v>
      </c>
    </row>
    <row r="61" spans="1:11" ht="12.75">
      <c r="A61" s="1"/>
      <c r="B61" s="1" t="s">
        <v>114</v>
      </c>
      <c r="C61" s="1" t="s">
        <v>115</v>
      </c>
      <c r="D61" s="34">
        <v>0</v>
      </c>
      <c r="E61" s="17">
        <v>0</v>
      </c>
      <c r="F61" s="17">
        <v>0</v>
      </c>
      <c r="G61" s="17">
        <v>50000</v>
      </c>
      <c r="H61" s="17">
        <v>150000</v>
      </c>
      <c r="I61" s="17">
        <v>200000</v>
      </c>
      <c r="J61" s="17">
        <v>200000</v>
      </c>
      <c r="K61" s="22">
        <f t="shared" si="0"/>
        <v>600000</v>
      </c>
    </row>
    <row r="62" spans="1:11" ht="12.75">
      <c r="A62" s="1"/>
      <c r="B62" s="1" t="s">
        <v>116</v>
      </c>
      <c r="C62" s="1" t="s">
        <v>117</v>
      </c>
      <c r="D62" s="34">
        <v>0</v>
      </c>
      <c r="E62" s="17">
        <v>0</v>
      </c>
      <c r="F62" s="17">
        <v>0</v>
      </c>
      <c r="G62" s="17">
        <v>0</v>
      </c>
      <c r="H62" s="17">
        <v>0</v>
      </c>
      <c r="I62" s="17">
        <v>50000</v>
      </c>
      <c r="J62" s="17">
        <v>300000</v>
      </c>
      <c r="K62" s="22">
        <f t="shared" si="0"/>
        <v>350000</v>
      </c>
    </row>
    <row r="63" spans="1:11" ht="12.75">
      <c r="A63" s="1"/>
      <c r="B63" s="1" t="s">
        <v>118</v>
      </c>
      <c r="C63" s="1" t="s">
        <v>119</v>
      </c>
      <c r="D63" s="34">
        <v>0</v>
      </c>
      <c r="E63" s="17">
        <v>0</v>
      </c>
      <c r="F63" s="17">
        <v>80000</v>
      </c>
      <c r="G63" s="17">
        <v>275000</v>
      </c>
      <c r="H63" s="17">
        <v>140000</v>
      </c>
      <c r="I63" s="17">
        <v>0</v>
      </c>
      <c r="J63" s="17">
        <v>0</v>
      </c>
      <c r="K63" s="22">
        <f t="shared" si="0"/>
        <v>495000</v>
      </c>
    </row>
    <row r="64" spans="1:11" ht="12.75">
      <c r="A64" s="1"/>
      <c r="B64" s="1" t="s">
        <v>120</v>
      </c>
      <c r="C64" s="1" t="s">
        <v>121</v>
      </c>
      <c r="D64" s="34">
        <v>0</v>
      </c>
      <c r="E64" s="17">
        <v>0</v>
      </c>
      <c r="F64" s="17">
        <v>0</v>
      </c>
      <c r="G64" s="17">
        <v>75000</v>
      </c>
      <c r="H64" s="17">
        <v>200000</v>
      </c>
      <c r="I64" s="17">
        <v>100000</v>
      </c>
      <c r="J64" s="17">
        <v>0</v>
      </c>
      <c r="K64" s="22">
        <f t="shared" si="0"/>
        <v>375000</v>
      </c>
    </row>
    <row r="65" spans="1:11" ht="12.75">
      <c r="A65" s="1"/>
      <c r="B65" s="1" t="s">
        <v>122</v>
      </c>
      <c r="C65" s="1" t="s">
        <v>123</v>
      </c>
      <c r="D65" s="34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300000</v>
      </c>
      <c r="K65" s="22">
        <f t="shared" si="0"/>
        <v>300000</v>
      </c>
    </row>
    <row r="66" spans="1:11" ht="12.75">
      <c r="A66" s="1"/>
      <c r="B66" s="1" t="s">
        <v>124</v>
      </c>
      <c r="C66" s="1" t="s">
        <v>125</v>
      </c>
      <c r="D66" s="34">
        <v>250000</v>
      </c>
      <c r="E66" s="17">
        <v>250000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22">
        <f t="shared" si="0"/>
        <v>250000</v>
      </c>
    </row>
    <row r="67" spans="1:11" ht="12.75">
      <c r="A67" s="1"/>
      <c r="B67" s="1" t="s">
        <v>126</v>
      </c>
      <c r="C67" s="1" t="s">
        <v>127</v>
      </c>
      <c r="D67" s="34">
        <v>175000</v>
      </c>
      <c r="E67" s="17">
        <v>175000</v>
      </c>
      <c r="F67" s="17">
        <v>370000</v>
      </c>
      <c r="G67" s="17">
        <v>350000</v>
      </c>
      <c r="H67" s="17">
        <v>0</v>
      </c>
      <c r="I67" s="17">
        <v>0</v>
      </c>
      <c r="J67" s="17">
        <v>0</v>
      </c>
      <c r="K67" s="22">
        <f t="shared" si="0"/>
        <v>895000</v>
      </c>
    </row>
    <row r="68" spans="1:11" ht="12.75">
      <c r="A68" s="1"/>
      <c r="B68" s="1" t="s">
        <v>128</v>
      </c>
      <c r="C68" s="1" t="s">
        <v>129</v>
      </c>
      <c r="D68" s="34">
        <v>0</v>
      </c>
      <c r="E68" s="17">
        <v>0</v>
      </c>
      <c r="F68" s="17">
        <v>0</v>
      </c>
      <c r="G68" s="17">
        <v>0</v>
      </c>
      <c r="H68" s="17">
        <v>120000</v>
      </c>
      <c r="I68" s="17">
        <v>310000</v>
      </c>
      <c r="J68" s="17">
        <v>180000</v>
      </c>
      <c r="K68" s="22">
        <f t="shared" si="0"/>
        <v>610000</v>
      </c>
    </row>
    <row r="69" spans="1:11" ht="12.75">
      <c r="A69" s="1"/>
      <c r="B69" s="1" t="s">
        <v>130</v>
      </c>
      <c r="C69" s="1" t="s">
        <v>131</v>
      </c>
      <c r="D69" s="34">
        <v>270000</v>
      </c>
      <c r="E69" s="17">
        <v>270000</v>
      </c>
      <c r="F69" s="17">
        <v>136809</v>
      </c>
      <c r="G69" s="17">
        <v>0</v>
      </c>
      <c r="H69" s="17">
        <v>0</v>
      </c>
      <c r="I69" s="17">
        <v>0</v>
      </c>
      <c r="J69" s="17">
        <v>0</v>
      </c>
      <c r="K69" s="22">
        <f t="shared" si="0"/>
        <v>406809</v>
      </c>
    </row>
    <row r="70" spans="1:11" ht="12.75">
      <c r="A70" s="1"/>
      <c r="B70" s="1" t="s">
        <v>132</v>
      </c>
      <c r="C70" s="1" t="s">
        <v>133</v>
      </c>
      <c r="D70" s="34">
        <v>122822</v>
      </c>
      <c r="E70" s="17">
        <v>122822</v>
      </c>
      <c r="F70" s="17">
        <v>122822</v>
      </c>
      <c r="G70" s="17">
        <v>122822</v>
      </c>
      <c r="H70" s="17">
        <v>122822</v>
      </c>
      <c r="I70" s="17">
        <v>122822</v>
      </c>
      <c r="J70" s="17">
        <v>122822</v>
      </c>
      <c r="K70" s="22">
        <f t="shared" si="0"/>
        <v>736932</v>
      </c>
    </row>
    <row r="71" spans="1:11" ht="12.75">
      <c r="A71" s="1"/>
      <c r="B71" s="1" t="s">
        <v>134</v>
      </c>
      <c r="C71" s="1" t="s">
        <v>135</v>
      </c>
      <c r="D71" s="34">
        <v>60000</v>
      </c>
      <c r="E71" s="17">
        <v>60000</v>
      </c>
      <c r="F71" s="17">
        <v>60000</v>
      </c>
      <c r="G71" s="17">
        <v>60000</v>
      </c>
      <c r="H71" s="17">
        <v>60000</v>
      </c>
      <c r="I71" s="17">
        <v>60000</v>
      </c>
      <c r="J71" s="17">
        <v>60000</v>
      </c>
      <c r="K71" s="22">
        <f t="shared" si="0"/>
        <v>360000</v>
      </c>
    </row>
    <row r="72" spans="1:11" ht="12.75">
      <c r="A72" s="1"/>
      <c r="B72" s="1" t="s">
        <v>136</v>
      </c>
      <c r="C72" s="1" t="s">
        <v>137</v>
      </c>
      <c r="D72" s="34">
        <v>174820</v>
      </c>
      <c r="E72" s="17">
        <v>174820</v>
      </c>
      <c r="F72" s="17">
        <v>55364</v>
      </c>
      <c r="G72" s="17">
        <v>176396</v>
      </c>
      <c r="H72" s="17">
        <v>68940</v>
      </c>
      <c r="I72" s="17">
        <v>58940</v>
      </c>
      <c r="J72" s="17">
        <v>0</v>
      </c>
      <c r="K72" s="22">
        <f aca="true" t="shared" si="1" ref="K72:K83">SUM(E72:J72)</f>
        <v>534460</v>
      </c>
    </row>
    <row r="73" spans="1:11" ht="12.75">
      <c r="A73" s="1"/>
      <c r="B73" s="1" t="s">
        <v>138</v>
      </c>
      <c r="C73" s="1" t="s">
        <v>139</v>
      </c>
      <c r="D73" s="34">
        <v>470000</v>
      </c>
      <c r="E73" s="17">
        <v>470000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22">
        <f t="shared" si="1"/>
        <v>470000</v>
      </c>
    </row>
    <row r="74" spans="1:11" ht="12.75">
      <c r="A74" s="1"/>
      <c r="B74" s="1" t="s">
        <v>140</v>
      </c>
      <c r="C74" s="1" t="s">
        <v>141</v>
      </c>
      <c r="D74" s="34">
        <v>15917</v>
      </c>
      <c r="E74" s="17">
        <v>15917</v>
      </c>
      <c r="F74" s="17">
        <v>15917</v>
      </c>
      <c r="G74" s="17">
        <v>15917</v>
      </c>
      <c r="H74" s="17">
        <v>15917</v>
      </c>
      <c r="I74" s="17">
        <v>15917</v>
      </c>
      <c r="J74" s="17">
        <v>15917</v>
      </c>
      <c r="K74" s="22">
        <f t="shared" si="1"/>
        <v>95502</v>
      </c>
    </row>
    <row r="75" spans="1:11" ht="12.75">
      <c r="A75" s="1"/>
      <c r="B75" s="1" t="s">
        <v>142</v>
      </c>
      <c r="C75" s="1" t="s">
        <v>143</v>
      </c>
      <c r="D75" s="34">
        <v>160000</v>
      </c>
      <c r="E75" s="17">
        <v>160000</v>
      </c>
      <c r="F75" s="17">
        <v>350000</v>
      </c>
      <c r="G75" s="17">
        <v>0</v>
      </c>
      <c r="H75" s="17">
        <v>0</v>
      </c>
      <c r="I75" s="17">
        <v>0</v>
      </c>
      <c r="J75" s="17">
        <v>0</v>
      </c>
      <c r="K75" s="22">
        <f t="shared" si="1"/>
        <v>510000</v>
      </c>
    </row>
    <row r="76" spans="1:11" ht="12.75">
      <c r="A76" s="1"/>
      <c r="B76" s="1" t="s">
        <v>144</v>
      </c>
      <c r="C76" s="1" t="s">
        <v>145</v>
      </c>
      <c r="D76" s="34">
        <v>0</v>
      </c>
      <c r="E76" s="17">
        <v>0</v>
      </c>
      <c r="F76" s="17">
        <v>0</v>
      </c>
      <c r="G76" s="17">
        <v>0</v>
      </c>
      <c r="H76" s="17">
        <v>100000</v>
      </c>
      <c r="I76" s="17">
        <v>0</v>
      </c>
      <c r="J76" s="17">
        <v>0</v>
      </c>
      <c r="K76" s="22">
        <f t="shared" si="1"/>
        <v>100000</v>
      </c>
    </row>
    <row r="77" spans="1:11" ht="12.75">
      <c r="A77" s="1"/>
      <c r="B77" s="1" t="s">
        <v>146</v>
      </c>
      <c r="C77" s="1" t="s">
        <v>147</v>
      </c>
      <c r="D77" s="34">
        <v>0</v>
      </c>
      <c r="E77" s="17">
        <v>0</v>
      </c>
      <c r="F77" s="17">
        <v>40000</v>
      </c>
      <c r="G77" s="17">
        <v>60000</v>
      </c>
      <c r="H77" s="17">
        <v>0</v>
      </c>
      <c r="I77" s="17">
        <v>0</v>
      </c>
      <c r="J77" s="17">
        <v>0</v>
      </c>
      <c r="K77" s="22">
        <f t="shared" si="1"/>
        <v>100000</v>
      </c>
    </row>
    <row r="78" spans="1:11" ht="12.75">
      <c r="A78" s="1"/>
      <c r="B78" s="1" t="s">
        <v>148</v>
      </c>
      <c r="C78" s="1" t="s">
        <v>149</v>
      </c>
      <c r="D78" s="34">
        <v>0</v>
      </c>
      <c r="E78" s="17">
        <v>0</v>
      </c>
      <c r="F78" s="17">
        <v>0</v>
      </c>
      <c r="G78" s="17">
        <v>0</v>
      </c>
      <c r="H78" s="17">
        <v>100000</v>
      </c>
      <c r="I78" s="17">
        <v>395000</v>
      </c>
      <c r="J78" s="17">
        <v>45000</v>
      </c>
      <c r="K78" s="22">
        <f t="shared" si="1"/>
        <v>540000</v>
      </c>
    </row>
    <row r="79" spans="1:11" ht="12.75">
      <c r="A79" s="1"/>
      <c r="B79" s="1" t="s">
        <v>150</v>
      </c>
      <c r="C79" s="1" t="s">
        <v>151</v>
      </c>
      <c r="D79" s="34">
        <v>0</v>
      </c>
      <c r="E79" s="17">
        <v>0</v>
      </c>
      <c r="F79" s="17">
        <v>35000</v>
      </c>
      <c r="G79" s="17">
        <v>55000</v>
      </c>
      <c r="H79" s="17">
        <v>0</v>
      </c>
      <c r="I79" s="17">
        <v>0</v>
      </c>
      <c r="J79" s="17">
        <v>0</v>
      </c>
      <c r="K79" s="22">
        <f t="shared" si="1"/>
        <v>90000</v>
      </c>
    </row>
    <row r="80" spans="1:11" ht="12.75">
      <c r="A80" s="1"/>
      <c r="B80" s="1" t="s">
        <v>152</v>
      </c>
      <c r="C80" s="1" t="s">
        <v>153</v>
      </c>
      <c r="D80" s="34">
        <v>0</v>
      </c>
      <c r="E80" s="17">
        <v>0</v>
      </c>
      <c r="F80" s="17">
        <v>0</v>
      </c>
      <c r="G80" s="17">
        <v>0</v>
      </c>
      <c r="H80" s="17">
        <v>90000</v>
      </c>
      <c r="I80" s="17">
        <v>35000</v>
      </c>
      <c r="J80" s="17">
        <v>0</v>
      </c>
      <c r="K80" s="22">
        <f t="shared" si="1"/>
        <v>125000</v>
      </c>
    </row>
    <row r="81" spans="1:11" ht="12.75">
      <c r="A81" s="1"/>
      <c r="B81" s="1" t="s">
        <v>154</v>
      </c>
      <c r="C81" s="1" t="s">
        <v>155</v>
      </c>
      <c r="D81" s="34">
        <v>300000</v>
      </c>
      <c r="E81" s="17">
        <v>300000</v>
      </c>
      <c r="F81" s="17">
        <v>150000</v>
      </c>
      <c r="G81" s="17">
        <v>0</v>
      </c>
      <c r="H81" s="17">
        <v>0</v>
      </c>
      <c r="I81" s="17">
        <v>0</v>
      </c>
      <c r="J81" s="17">
        <v>0</v>
      </c>
      <c r="K81" s="22">
        <f t="shared" si="1"/>
        <v>450000</v>
      </c>
    </row>
    <row r="82" spans="1:11" s="43" customFormat="1" ht="12.75">
      <c r="A82" s="39"/>
      <c r="B82" s="40" t="s">
        <v>185</v>
      </c>
      <c r="C82" s="40" t="s">
        <v>186</v>
      </c>
      <c r="D82" s="41">
        <v>0</v>
      </c>
      <c r="E82" s="41">
        <v>250000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2">
        <f t="shared" si="1"/>
        <v>250000</v>
      </c>
    </row>
    <row r="83" spans="1:11" s="43" customFormat="1" ht="13.5" thickBot="1">
      <c r="A83" s="39"/>
      <c r="B83" s="40" t="s">
        <v>185</v>
      </c>
      <c r="C83" s="40" t="s">
        <v>187</v>
      </c>
      <c r="D83" s="41">
        <v>0</v>
      </c>
      <c r="E83" s="41">
        <v>54000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2">
        <f t="shared" si="1"/>
        <v>54000</v>
      </c>
    </row>
    <row r="84" spans="3:11" ht="13.5" thickBot="1">
      <c r="C84" s="13" t="s">
        <v>179</v>
      </c>
      <c r="D84" s="35">
        <f aca="true" t="shared" si="2" ref="D84:K84">SUM(D7:D83)</f>
        <v>10473725</v>
      </c>
      <c r="E84" s="18">
        <f t="shared" si="2"/>
        <v>10473725</v>
      </c>
      <c r="F84" s="18">
        <f t="shared" si="2"/>
        <v>10781012</v>
      </c>
      <c r="G84" s="18">
        <f t="shared" si="2"/>
        <v>8268640</v>
      </c>
      <c r="H84" s="18">
        <f t="shared" si="2"/>
        <v>7361184</v>
      </c>
      <c r="I84" s="18">
        <f t="shared" si="2"/>
        <v>7461184</v>
      </c>
      <c r="J84" s="18">
        <f t="shared" si="2"/>
        <v>6523244</v>
      </c>
      <c r="K84" s="23">
        <f t="shared" si="2"/>
        <v>50868989</v>
      </c>
    </row>
    <row r="85" spans="4:11" ht="12.75">
      <c r="D85" s="36"/>
      <c r="E85" s="19"/>
      <c r="F85" s="19"/>
      <c r="G85" s="19"/>
      <c r="H85" s="19"/>
      <c r="I85" s="19"/>
      <c r="J85" s="19"/>
      <c r="K85" s="24"/>
    </row>
    <row r="86" spans="1:11" ht="12.75">
      <c r="A86" s="3">
        <v>3522</v>
      </c>
      <c r="B86" s="3"/>
      <c r="C86" s="14" t="s">
        <v>170</v>
      </c>
      <c r="D86" s="36"/>
      <c r="E86" s="19"/>
      <c r="F86" s="19"/>
      <c r="G86" s="19"/>
      <c r="H86" s="19"/>
      <c r="I86" s="19"/>
      <c r="J86" s="19"/>
      <c r="K86" s="24"/>
    </row>
    <row r="87" spans="1:11" ht="12.75">
      <c r="A87" s="3"/>
      <c r="B87" s="8" t="s">
        <v>171</v>
      </c>
      <c r="C87" s="9" t="s">
        <v>172</v>
      </c>
      <c r="D87" s="36">
        <v>230000</v>
      </c>
      <c r="E87" s="19">
        <v>230000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4">
        <f aca="true" t="shared" si="3" ref="K87:K95">SUM(E87:J87)</f>
        <v>230000</v>
      </c>
    </row>
    <row r="88" spans="2:11" ht="12.75">
      <c r="B88" s="1" t="s">
        <v>160</v>
      </c>
      <c r="C88" s="1" t="s">
        <v>161</v>
      </c>
      <c r="D88" s="34">
        <v>7855</v>
      </c>
      <c r="E88" s="17">
        <v>7855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22">
        <f t="shared" si="3"/>
        <v>7855</v>
      </c>
    </row>
    <row r="89" spans="2:11" ht="12.75">
      <c r="B89" s="1" t="s">
        <v>162</v>
      </c>
      <c r="C89" s="1" t="s">
        <v>163</v>
      </c>
      <c r="D89" s="34">
        <v>493000</v>
      </c>
      <c r="E89" s="17">
        <v>493000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22">
        <f t="shared" si="3"/>
        <v>493000</v>
      </c>
    </row>
    <row r="90" spans="2:11" ht="12.75">
      <c r="B90" s="1" t="s">
        <v>164</v>
      </c>
      <c r="C90" s="1" t="s">
        <v>165</v>
      </c>
      <c r="D90" s="34">
        <v>481500</v>
      </c>
      <c r="E90" s="17">
        <v>481500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22">
        <f t="shared" si="3"/>
        <v>481500</v>
      </c>
    </row>
    <row r="91" spans="2:11" ht="12.75">
      <c r="B91" s="1" t="s">
        <v>166</v>
      </c>
      <c r="C91" s="1" t="s">
        <v>167</v>
      </c>
      <c r="D91" s="34">
        <v>740000</v>
      </c>
      <c r="E91" s="17">
        <v>740000</v>
      </c>
      <c r="F91" s="17">
        <v>150000</v>
      </c>
      <c r="G91" s="17">
        <v>0</v>
      </c>
      <c r="H91" s="17">
        <v>0</v>
      </c>
      <c r="I91" s="17">
        <v>0</v>
      </c>
      <c r="J91" s="17">
        <v>0</v>
      </c>
      <c r="K91" s="22">
        <f t="shared" si="3"/>
        <v>890000</v>
      </c>
    </row>
    <row r="92" spans="2:11" ht="12.75">
      <c r="B92" s="1" t="s">
        <v>168</v>
      </c>
      <c r="C92" s="1" t="s">
        <v>169</v>
      </c>
      <c r="D92" s="34">
        <v>-250000</v>
      </c>
      <c r="E92" s="17">
        <v>-250000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22">
        <f t="shared" si="3"/>
        <v>-250000</v>
      </c>
    </row>
    <row r="93" spans="2:11" s="43" customFormat="1" ht="12.75">
      <c r="B93" s="40" t="s">
        <v>181</v>
      </c>
      <c r="C93" s="40" t="s">
        <v>182</v>
      </c>
      <c r="D93" s="41">
        <v>0</v>
      </c>
      <c r="E93" s="41">
        <v>750000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2">
        <f t="shared" si="3"/>
        <v>750000</v>
      </c>
    </row>
    <row r="94" spans="2:11" s="43" customFormat="1" ht="12.75">
      <c r="B94" s="40" t="s">
        <v>181</v>
      </c>
      <c r="C94" s="40" t="s">
        <v>183</v>
      </c>
      <c r="D94" s="41">
        <v>0</v>
      </c>
      <c r="E94" s="41">
        <v>250000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2">
        <f t="shared" si="3"/>
        <v>250000</v>
      </c>
    </row>
    <row r="95" spans="2:11" s="43" customFormat="1" ht="13.5" thickBot="1">
      <c r="B95" s="40" t="s">
        <v>181</v>
      </c>
      <c r="C95" s="40" t="s">
        <v>184</v>
      </c>
      <c r="D95" s="41">
        <v>0</v>
      </c>
      <c r="E95" s="41">
        <v>60000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2">
        <f t="shared" si="3"/>
        <v>60000</v>
      </c>
    </row>
    <row r="96" spans="3:11" ht="13.5" thickBot="1">
      <c r="C96" s="13" t="s">
        <v>180</v>
      </c>
      <c r="D96" s="35">
        <f>SUM(D87:D95)</f>
        <v>1702355</v>
      </c>
      <c r="E96" s="18">
        <f>SUM(E87:E95)</f>
        <v>2762355</v>
      </c>
      <c r="F96" s="18">
        <f>SUM(F88:F92)</f>
        <v>150000</v>
      </c>
      <c r="G96" s="18">
        <f>SUM(G88:G92)</f>
        <v>0</v>
      </c>
      <c r="H96" s="18">
        <f>SUM(H88:H92)</f>
        <v>0</v>
      </c>
      <c r="I96" s="18">
        <f>SUM(I88:I92)</f>
        <v>0</v>
      </c>
      <c r="J96" s="18">
        <f>SUM(J88:J92)</f>
        <v>0</v>
      </c>
      <c r="K96" s="23">
        <f>SUM(K87:K95)</f>
        <v>2912355</v>
      </c>
    </row>
    <row r="97" ht="12.75"/>
    <row r="98" spans="3:11" s="25" customFormat="1" ht="12.75">
      <c r="C98" s="26" t="s">
        <v>174</v>
      </c>
      <c r="D98" s="37">
        <f aca="true" t="shared" si="4" ref="D98:K98">SUM(D7:D96)/2</f>
        <v>12176080</v>
      </c>
      <c r="E98" s="27">
        <f t="shared" si="4"/>
        <v>13236080</v>
      </c>
      <c r="F98" s="27">
        <f t="shared" si="4"/>
        <v>10931012</v>
      </c>
      <c r="G98" s="27">
        <f t="shared" si="4"/>
        <v>8268640</v>
      </c>
      <c r="H98" s="27">
        <f t="shared" si="4"/>
        <v>7361184</v>
      </c>
      <c r="I98" s="27">
        <f t="shared" si="4"/>
        <v>7461184</v>
      </c>
      <c r="J98" s="27">
        <f t="shared" si="4"/>
        <v>6523244</v>
      </c>
      <c r="K98" s="27">
        <f t="shared" si="4"/>
        <v>53781344</v>
      </c>
    </row>
    <row r="100" ht="12.75">
      <c r="F100" s="10" t="s">
        <v>173</v>
      </c>
    </row>
    <row r="102" spans="4:5" ht="12.75">
      <c r="D102" s="38" t="s">
        <v>173</v>
      </c>
      <c r="E102" s="10" t="s">
        <v>173</v>
      </c>
    </row>
    <row r="103" spans="4:5" ht="12.75">
      <c r="D103" s="38" t="s">
        <v>173</v>
      </c>
      <c r="E103" s="10" t="s">
        <v>173</v>
      </c>
    </row>
  </sheetData>
  <printOptions horizontalCentered="1"/>
  <pageMargins left="0.2" right="0.21" top="0.42" bottom="0.55" header="0.25" footer="0.35"/>
  <pageSetup horizontalDpi="600" verticalDpi="600" orientation="landscape" scale="7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8.7109375" style="45" customWidth="1"/>
    <col min="2" max="2" width="9.140625" style="45" customWidth="1"/>
    <col min="3" max="3" width="45.421875" style="45" customWidth="1"/>
    <col min="4" max="10" width="12.8515625" style="46" customWidth="1"/>
    <col min="11" max="16384" width="9.140625" style="45" customWidth="1"/>
  </cols>
  <sheetData>
    <row r="1" ht="12.75">
      <c r="A1" s="44" t="s">
        <v>189</v>
      </c>
    </row>
    <row r="2" ht="12.75">
      <c r="A2" s="74" t="s">
        <v>190</v>
      </c>
    </row>
    <row r="3" ht="12.75"/>
    <row r="4" spans="1:10" ht="12.75">
      <c r="A4" s="47"/>
      <c r="B4" s="48"/>
      <c r="D4" s="49"/>
      <c r="E4" s="50"/>
      <c r="F4" s="50"/>
      <c r="G4" s="50"/>
      <c r="H4" s="50"/>
      <c r="I4" s="50"/>
      <c r="J4" s="51" t="s">
        <v>156</v>
      </c>
    </row>
    <row r="5" spans="1:10" ht="44.25" customHeight="1">
      <c r="A5" s="52" t="s">
        <v>0</v>
      </c>
      <c r="B5" s="53" t="s">
        <v>1</v>
      </c>
      <c r="C5" s="52" t="s">
        <v>157</v>
      </c>
      <c r="D5" s="73" t="s">
        <v>188</v>
      </c>
      <c r="E5" s="54" t="s">
        <v>2</v>
      </c>
      <c r="F5" s="54" t="s">
        <v>3</v>
      </c>
      <c r="G5" s="54" t="s">
        <v>4</v>
      </c>
      <c r="H5" s="54" t="s">
        <v>5</v>
      </c>
      <c r="I5" s="54" t="s">
        <v>6</v>
      </c>
      <c r="J5" s="55" t="s">
        <v>158</v>
      </c>
    </row>
    <row r="6" spans="1:10" ht="15">
      <c r="A6" s="56">
        <v>3292</v>
      </c>
      <c r="B6" s="53"/>
      <c r="C6" s="57" t="s">
        <v>159</v>
      </c>
      <c r="D6" s="54"/>
      <c r="E6" s="54"/>
      <c r="F6" s="54"/>
      <c r="G6" s="54"/>
      <c r="H6" s="54"/>
      <c r="I6" s="54"/>
      <c r="J6" s="55"/>
    </row>
    <row r="7" spans="1:10" ht="12.75">
      <c r="A7" s="58"/>
      <c r="B7" s="58" t="s">
        <v>7</v>
      </c>
      <c r="C7" s="58" t="s">
        <v>8</v>
      </c>
      <c r="D7" s="59">
        <v>151405</v>
      </c>
      <c r="E7" s="59">
        <v>48595</v>
      </c>
      <c r="F7" s="59">
        <v>0</v>
      </c>
      <c r="G7" s="59">
        <v>0</v>
      </c>
      <c r="H7" s="59">
        <v>0</v>
      </c>
      <c r="I7" s="59">
        <v>0</v>
      </c>
      <c r="J7" s="60">
        <f>SUM(D7:I7)</f>
        <v>200000</v>
      </c>
    </row>
    <row r="8" spans="1:10" ht="12.75">
      <c r="A8" s="58"/>
      <c r="B8" s="58" t="s">
        <v>9</v>
      </c>
      <c r="C8" s="58" t="s">
        <v>10</v>
      </c>
      <c r="D8" s="59">
        <v>26000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60">
        <f aca="true" t="shared" si="0" ref="J8:J71">SUM(D8:I8)</f>
        <v>26000</v>
      </c>
    </row>
    <row r="9" spans="1:10" ht="12.75">
      <c r="A9" s="58"/>
      <c r="B9" s="58" t="s">
        <v>11</v>
      </c>
      <c r="C9" s="58" t="s">
        <v>12</v>
      </c>
      <c r="D9" s="59">
        <v>788581</v>
      </c>
      <c r="E9" s="59">
        <v>75000</v>
      </c>
      <c r="F9" s="59">
        <v>0</v>
      </c>
      <c r="G9" s="59">
        <v>0</v>
      </c>
      <c r="H9" s="59">
        <v>0</v>
      </c>
      <c r="I9" s="59">
        <v>0</v>
      </c>
      <c r="J9" s="60">
        <f t="shared" si="0"/>
        <v>863581</v>
      </c>
    </row>
    <row r="10" spans="1:10" ht="12.75">
      <c r="A10" s="58"/>
      <c r="B10" s="58" t="s">
        <v>13</v>
      </c>
      <c r="C10" s="58" t="s">
        <v>14</v>
      </c>
      <c r="D10" s="59">
        <v>500000</v>
      </c>
      <c r="E10" s="59">
        <v>250000</v>
      </c>
      <c r="F10" s="59">
        <v>500000</v>
      </c>
      <c r="G10" s="59">
        <v>500000</v>
      </c>
      <c r="H10" s="59">
        <v>500000</v>
      </c>
      <c r="I10" s="59">
        <v>500000</v>
      </c>
      <c r="J10" s="60">
        <f t="shared" si="0"/>
        <v>2750000</v>
      </c>
    </row>
    <row r="11" spans="1:10" ht="12.75">
      <c r="A11" s="58"/>
      <c r="B11" s="58" t="s">
        <v>15</v>
      </c>
      <c r="C11" s="58" t="s">
        <v>16</v>
      </c>
      <c r="D11" s="59">
        <v>500000</v>
      </c>
      <c r="E11" s="59">
        <v>300000</v>
      </c>
      <c r="F11" s="59">
        <v>150000</v>
      </c>
      <c r="G11" s="59">
        <v>0</v>
      </c>
      <c r="H11" s="59">
        <v>0</v>
      </c>
      <c r="I11" s="59">
        <v>0</v>
      </c>
      <c r="J11" s="60">
        <f t="shared" si="0"/>
        <v>950000</v>
      </c>
    </row>
    <row r="12" spans="1:10" ht="12.75">
      <c r="A12" s="58"/>
      <c r="B12" s="58" t="s">
        <v>17</v>
      </c>
      <c r="C12" s="58" t="s">
        <v>18</v>
      </c>
      <c r="D12" s="59">
        <v>143000</v>
      </c>
      <c r="E12" s="59">
        <v>115000</v>
      </c>
      <c r="F12" s="59">
        <v>115000</v>
      </c>
      <c r="G12" s="59">
        <v>115000</v>
      </c>
      <c r="H12" s="59">
        <v>115000</v>
      </c>
      <c r="I12" s="59">
        <v>115000</v>
      </c>
      <c r="J12" s="60">
        <f t="shared" si="0"/>
        <v>718000</v>
      </c>
    </row>
    <row r="13" spans="1:10" ht="12.75">
      <c r="A13" s="58"/>
      <c r="B13" s="58" t="s">
        <v>19</v>
      </c>
      <c r="C13" s="58" t="s">
        <v>20</v>
      </c>
      <c r="D13" s="59">
        <f>400000-100000</f>
        <v>300000</v>
      </c>
      <c r="E13" s="59">
        <v>400000</v>
      </c>
      <c r="F13" s="59">
        <v>400000</v>
      </c>
      <c r="G13" s="59">
        <v>400000</v>
      </c>
      <c r="H13" s="59">
        <v>400000</v>
      </c>
      <c r="I13" s="59">
        <v>400000</v>
      </c>
      <c r="J13" s="60">
        <f t="shared" si="0"/>
        <v>2300000</v>
      </c>
    </row>
    <row r="14" spans="1:10" ht="12.75">
      <c r="A14" s="58"/>
      <c r="B14" s="58" t="s">
        <v>21</v>
      </c>
      <c r="C14" s="58" t="s">
        <v>22</v>
      </c>
      <c r="D14" s="59">
        <f>350000-100000</f>
        <v>250000</v>
      </c>
      <c r="E14" s="59">
        <v>350000</v>
      </c>
      <c r="F14" s="59">
        <v>350000</v>
      </c>
      <c r="G14" s="59">
        <v>350000</v>
      </c>
      <c r="H14" s="59">
        <v>350000</v>
      </c>
      <c r="I14" s="59">
        <v>350000</v>
      </c>
      <c r="J14" s="60">
        <f t="shared" si="0"/>
        <v>2000000</v>
      </c>
    </row>
    <row r="15" spans="1:10" ht="12.75">
      <c r="A15" s="58"/>
      <c r="B15" s="58" t="s">
        <v>23</v>
      </c>
      <c r="C15" s="58" t="s">
        <v>24</v>
      </c>
      <c r="D15" s="59">
        <v>100000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0">
        <f t="shared" si="0"/>
        <v>100000</v>
      </c>
    </row>
    <row r="16" spans="1:10" ht="12.75">
      <c r="A16" s="58"/>
      <c r="B16" s="58" t="s">
        <v>25</v>
      </c>
      <c r="C16" s="58" t="s">
        <v>26</v>
      </c>
      <c r="D16" s="59">
        <v>75000</v>
      </c>
      <c r="E16" s="59">
        <v>75000</v>
      </c>
      <c r="F16" s="59">
        <v>75000</v>
      </c>
      <c r="G16" s="59">
        <v>75000</v>
      </c>
      <c r="H16" s="59">
        <v>75000</v>
      </c>
      <c r="I16" s="59">
        <v>75000</v>
      </c>
      <c r="J16" s="60">
        <f t="shared" si="0"/>
        <v>450000</v>
      </c>
    </row>
    <row r="17" spans="1:10" ht="12.75">
      <c r="A17" s="58"/>
      <c r="B17" s="58" t="s">
        <v>27</v>
      </c>
      <c r="C17" s="58" t="s">
        <v>28</v>
      </c>
      <c r="D17" s="59">
        <v>0</v>
      </c>
      <c r="E17" s="59">
        <v>0</v>
      </c>
      <c r="F17" s="59">
        <v>0</v>
      </c>
      <c r="G17" s="59">
        <v>50000</v>
      </c>
      <c r="H17" s="59">
        <v>50000</v>
      </c>
      <c r="I17" s="59">
        <v>50000</v>
      </c>
      <c r="J17" s="60">
        <f t="shared" si="0"/>
        <v>150000</v>
      </c>
    </row>
    <row r="18" spans="1:10" ht="12.75">
      <c r="A18" s="58"/>
      <c r="B18" s="58" t="s">
        <v>29</v>
      </c>
      <c r="C18" s="58" t="s">
        <v>30</v>
      </c>
      <c r="D18" s="59">
        <v>865000</v>
      </c>
      <c r="E18" s="59">
        <v>1540000</v>
      </c>
      <c r="F18" s="59">
        <v>135000</v>
      </c>
      <c r="G18" s="59">
        <v>0</v>
      </c>
      <c r="H18" s="59">
        <v>0</v>
      </c>
      <c r="I18" s="59">
        <v>0</v>
      </c>
      <c r="J18" s="60">
        <f t="shared" si="0"/>
        <v>2540000</v>
      </c>
    </row>
    <row r="19" spans="1:10" ht="12.75">
      <c r="A19" s="58"/>
      <c r="B19" s="58" t="s">
        <v>31</v>
      </c>
      <c r="C19" s="58" t="s">
        <v>32</v>
      </c>
      <c r="D19" s="59">
        <v>130000</v>
      </c>
      <c r="E19" s="59">
        <v>130000</v>
      </c>
      <c r="F19" s="59">
        <v>130000</v>
      </c>
      <c r="G19" s="59">
        <v>130000</v>
      </c>
      <c r="H19" s="59">
        <v>130000</v>
      </c>
      <c r="I19" s="59">
        <v>130000</v>
      </c>
      <c r="J19" s="60">
        <f t="shared" si="0"/>
        <v>780000</v>
      </c>
    </row>
    <row r="20" spans="1:10" ht="12.75">
      <c r="A20" s="58"/>
      <c r="B20" s="58" t="s">
        <v>33</v>
      </c>
      <c r="C20" s="58" t="s">
        <v>34</v>
      </c>
      <c r="D20" s="59">
        <v>50000</v>
      </c>
      <c r="E20" s="59">
        <v>50000</v>
      </c>
      <c r="F20" s="59">
        <v>100000</v>
      </c>
      <c r="G20" s="59">
        <v>100000</v>
      </c>
      <c r="H20" s="59">
        <v>100000</v>
      </c>
      <c r="I20" s="59">
        <v>100000</v>
      </c>
      <c r="J20" s="60">
        <f t="shared" si="0"/>
        <v>500000</v>
      </c>
    </row>
    <row r="21" spans="1:10" ht="12.75">
      <c r="A21" s="58"/>
      <c r="B21" s="58" t="s">
        <v>35</v>
      </c>
      <c r="C21" s="58" t="s">
        <v>36</v>
      </c>
      <c r="D21" s="59">
        <v>154180</v>
      </c>
      <c r="E21" s="59">
        <v>250000</v>
      </c>
      <c r="F21" s="59">
        <v>250000</v>
      </c>
      <c r="G21" s="59">
        <v>250000</v>
      </c>
      <c r="H21" s="59">
        <v>250000</v>
      </c>
      <c r="I21" s="59">
        <v>250000</v>
      </c>
      <c r="J21" s="60">
        <f t="shared" si="0"/>
        <v>1404180</v>
      </c>
    </row>
    <row r="22" spans="1:10" ht="12.75">
      <c r="A22" s="58"/>
      <c r="B22" s="58" t="s">
        <v>37</v>
      </c>
      <c r="C22" s="58" t="s">
        <v>38</v>
      </c>
      <c r="D22" s="59">
        <v>400000</v>
      </c>
      <c r="E22" s="59">
        <v>400000</v>
      </c>
      <c r="F22" s="59">
        <v>400000</v>
      </c>
      <c r="G22" s="59">
        <v>400000</v>
      </c>
      <c r="H22" s="59">
        <v>400000</v>
      </c>
      <c r="I22" s="59">
        <v>400000</v>
      </c>
      <c r="J22" s="60">
        <f t="shared" si="0"/>
        <v>2400000</v>
      </c>
    </row>
    <row r="23" spans="1:10" ht="12.75">
      <c r="A23" s="58"/>
      <c r="B23" s="58" t="s">
        <v>39</v>
      </c>
      <c r="C23" s="58" t="s">
        <v>40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60">
        <f t="shared" si="0"/>
        <v>300000</v>
      </c>
    </row>
    <row r="24" spans="1:10" ht="12.75">
      <c r="A24" s="58"/>
      <c r="B24" s="58" t="s">
        <v>41</v>
      </c>
      <c r="C24" s="58" t="s">
        <v>42</v>
      </c>
      <c r="D24" s="59">
        <v>100000</v>
      </c>
      <c r="E24" s="59">
        <v>100000</v>
      </c>
      <c r="F24" s="59">
        <v>100000</v>
      </c>
      <c r="G24" s="59">
        <v>100000</v>
      </c>
      <c r="H24" s="59">
        <v>100000</v>
      </c>
      <c r="I24" s="59">
        <v>100000</v>
      </c>
      <c r="J24" s="60">
        <f t="shared" si="0"/>
        <v>600000</v>
      </c>
    </row>
    <row r="25" spans="1:10" ht="12.75">
      <c r="A25" s="58"/>
      <c r="B25" s="58" t="s">
        <v>43</v>
      </c>
      <c r="C25" s="58" t="s">
        <v>40</v>
      </c>
      <c r="D25" s="59">
        <v>50000</v>
      </c>
      <c r="E25" s="59">
        <v>50000</v>
      </c>
      <c r="F25" s="59">
        <v>50000</v>
      </c>
      <c r="G25" s="59">
        <v>50000</v>
      </c>
      <c r="H25" s="59">
        <v>50000</v>
      </c>
      <c r="I25" s="59">
        <v>50000</v>
      </c>
      <c r="J25" s="60">
        <f t="shared" si="0"/>
        <v>300000</v>
      </c>
    </row>
    <row r="26" spans="1:10" ht="12.75">
      <c r="A26" s="58"/>
      <c r="B26" s="58" t="s">
        <v>44</v>
      </c>
      <c r="C26" s="58" t="s">
        <v>45</v>
      </c>
      <c r="D26" s="59">
        <v>20000</v>
      </c>
      <c r="E26" s="59">
        <v>20000</v>
      </c>
      <c r="F26" s="59">
        <v>20000</v>
      </c>
      <c r="G26" s="59">
        <v>20000</v>
      </c>
      <c r="H26" s="59">
        <v>20000</v>
      </c>
      <c r="I26" s="59">
        <v>20000</v>
      </c>
      <c r="J26" s="60">
        <f t="shared" si="0"/>
        <v>120000</v>
      </c>
    </row>
    <row r="27" spans="1:10" ht="12.75">
      <c r="A27" s="58"/>
      <c r="B27" s="58" t="s">
        <v>46</v>
      </c>
      <c r="C27" s="58" t="s">
        <v>47</v>
      </c>
      <c r="D27" s="59">
        <v>0</v>
      </c>
      <c r="E27" s="59">
        <v>0</v>
      </c>
      <c r="F27" s="59">
        <v>200000</v>
      </c>
      <c r="G27" s="59">
        <v>200000</v>
      </c>
      <c r="H27" s="59">
        <v>200000</v>
      </c>
      <c r="I27" s="59">
        <v>200000</v>
      </c>
      <c r="J27" s="60">
        <f t="shared" si="0"/>
        <v>800000</v>
      </c>
    </row>
    <row r="28" spans="1:10" ht="12.75">
      <c r="A28" s="58"/>
      <c r="B28" s="58" t="s">
        <v>48</v>
      </c>
      <c r="C28" s="58" t="s">
        <v>49</v>
      </c>
      <c r="D28" s="59">
        <f>200000-25000</f>
        <v>175000</v>
      </c>
      <c r="E28" s="59">
        <v>200000</v>
      </c>
      <c r="F28" s="59">
        <v>200000</v>
      </c>
      <c r="G28" s="59">
        <v>200000</v>
      </c>
      <c r="H28" s="59">
        <v>200000</v>
      </c>
      <c r="I28" s="59">
        <v>200000</v>
      </c>
      <c r="J28" s="60">
        <f t="shared" si="0"/>
        <v>1175000</v>
      </c>
    </row>
    <row r="29" spans="1:10" ht="12.75">
      <c r="A29" s="58"/>
      <c r="B29" s="58" t="s">
        <v>50</v>
      </c>
      <c r="C29" s="58" t="s">
        <v>51</v>
      </c>
      <c r="D29" s="59">
        <f>200000-29000</f>
        <v>171000</v>
      </c>
      <c r="E29" s="59">
        <v>200000</v>
      </c>
      <c r="F29" s="59">
        <v>200000</v>
      </c>
      <c r="G29" s="59">
        <v>200000</v>
      </c>
      <c r="H29" s="59">
        <v>200000</v>
      </c>
      <c r="I29" s="59">
        <v>200000</v>
      </c>
      <c r="J29" s="60">
        <f t="shared" si="0"/>
        <v>1171000</v>
      </c>
    </row>
    <row r="30" spans="1:10" ht="12.75">
      <c r="A30" s="58"/>
      <c r="B30" s="58" t="s">
        <v>52</v>
      </c>
      <c r="C30" s="58" t="s">
        <v>53</v>
      </c>
      <c r="D30" s="59">
        <v>184000</v>
      </c>
      <c r="E30" s="59">
        <v>178000</v>
      </c>
      <c r="F30" s="59">
        <v>160000</v>
      </c>
      <c r="G30" s="59">
        <v>151000</v>
      </c>
      <c r="H30" s="59">
        <v>131000</v>
      </c>
      <c r="I30" s="59">
        <v>157000</v>
      </c>
      <c r="J30" s="60">
        <f t="shared" si="0"/>
        <v>961000</v>
      </c>
    </row>
    <row r="31" spans="1:10" ht="12.75">
      <c r="A31" s="58"/>
      <c r="B31" s="58" t="s">
        <v>54</v>
      </c>
      <c r="C31" s="58" t="s">
        <v>55</v>
      </c>
      <c r="D31" s="59">
        <v>250000</v>
      </c>
      <c r="E31" s="59">
        <v>850000</v>
      </c>
      <c r="F31" s="59">
        <v>850000</v>
      </c>
      <c r="G31" s="59">
        <v>0</v>
      </c>
      <c r="H31" s="59">
        <v>0</v>
      </c>
      <c r="I31" s="59">
        <v>0</v>
      </c>
      <c r="J31" s="60">
        <f t="shared" si="0"/>
        <v>1950000</v>
      </c>
    </row>
    <row r="32" spans="1:10" ht="12.75">
      <c r="A32" s="58"/>
      <c r="B32" s="58" t="s">
        <v>56</v>
      </c>
      <c r="C32" s="58" t="s">
        <v>57</v>
      </c>
      <c r="D32" s="59">
        <f>150000-50000</f>
        <v>100000</v>
      </c>
      <c r="E32" s="59">
        <v>150000</v>
      </c>
      <c r="F32" s="59">
        <v>150000</v>
      </c>
      <c r="G32" s="59">
        <v>150000</v>
      </c>
      <c r="H32" s="59">
        <v>150000</v>
      </c>
      <c r="I32" s="59">
        <v>150000</v>
      </c>
      <c r="J32" s="60">
        <f t="shared" si="0"/>
        <v>850000</v>
      </c>
    </row>
    <row r="33" spans="1:10" ht="12.75">
      <c r="A33" s="58"/>
      <c r="B33" s="58" t="s">
        <v>58</v>
      </c>
      <c r="C33" s="58" t="s">
        <v>59</v>
      </c>
      <c r="D33" s="59">
        <v>140000</v>
      </c>
      <c r="E33" s="59">
        <v>140000</v>
      </c>
      <c r="F33" s="59">
        <v>140000</v>
      </c>
      <c r="G33" s="59">
        <v>140000</v>
      </c>
      <c r="H33" s="59">
        <v>140000</v>
      </c>
      <c r="I33" s="59">
        <v>140000</v>
      </c>
      <c r="J33" s="60">
        <f t="shared" si="0"/>
        <v>840000</v>
      </c>
    </row>
    <row r="34" spans="1:10" ht="12.75">
      <c r="A34" s="58"/>
      <c r="B34" s="58" t="s">
        <v>60</v>
      </c>
      <c r="C34" s="58" t="s">
        <v>61</v>
      </c>
      <c r="D34" s="59">
        <v>240000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60">
        <f t="shared" si="0"/>
        <v>240000</v>
      </c>
    </row>
    <row r="35" spans="1:10" ht="12.75">
      <c r="A35" s="58"/>
      <c r="B35" s="58" t="s">
        <v>62</v>
      </c>
      <c r="C35" s="58" t="s">
        <v>63</v>
      </c>
      <c r="D35" s="59">
        <v>40000</v>
      </c>
      <c r="E35" s="59">
        <v>40000</v>
      </c>
      <c r="F35" s="59">
        <v>40000</v>
      </c>
      <c r="G35" s="59">
        <v>40000</v>
      </c>
      <c r="H35" s="59">
        <v>40000</v>
      </c>
      <c r="I35" s="59">
        <v>40000</v>
      </c>
      <c r="J35" s="60">
        <f t="shared" si="0"/>
        <v>240000</v>
      </c>
    </row>
    <row r="36" spans="1:10" ht="12.75">
      <c r="A36" s="58"/>
      <c r="B36" s="58" t="s">
        <v>64</v>
      </c>
      <c r="C36" s="58" t="s">
        <v>65</v>
      </c>
      <c r="D36" s="59">
        <v>80000</v>
      </c>
      <c r="E36" s="59">
        <v>770000</v>
      </c>
      <c r="F36" s="59">
        <v>70000</v>
      </c>
      <c r="G36" s="59">
        <v>0</v>
      </c>
      <c r="H36" s="59">
        <v>0</v>
      </c>
      <c r="I36" s="59">
        <v>0</v>
      </c>
      <c r="J36" s="60">
        <f t="shared" si="0"/>
        <v>920000</v>
      </c>
    </row>
    <row r="37" spans="1:10" ht="12.75">
      <c r="A37" s="58"/>
      <c r="B37" s="58" t="s">
        <v>66</v>
      </c>
      <c r="C37" s="58" t="s">
        <v>67</v>
      </c>
      <c r="D37" s="59">
        <v>-70000</v>
      </c>
      <c r="E37" s="59">
        <v>129505</v>
      </c>
      <c r="F37" s="59">
        <v>129505</v>
      </c>
      <c r="G37" s="59">
        <v>129505</v>
      </c>
      <c r="H37" s="59">
        <v>129505</v>
      </c>
      <c r="I37" s="59">
        <v>129505</v>
      </c>
      <c r="J37" s="60">
        <f t="shared" si="0"/>
        <v>577525</v>
      </c>
    </row>
    <row r="38" spans="1:10" ht="12.75">
      <c r="A38" s="58"/>
      <c r="B38" s="58" t="s">
        <v>68</v>
      </c>
      <c r="C38" s="58" t="s">
        <v>69</v>
      </c>
      <c r="D38" s="59">
        <v>63000</v>
      </c>
      <c r="E38" s="59">
        <v>63000</v>
      </c>
      <c r="F38" s="59">
        <v>63000</v>
      </c>
      <c r="G38" s="59">
        <v>63000</v>
      </c>
      <c r="H38" s="59">
        <v>63000</v>
      </c>
      <c r="I38" s="59">
        <v>63000</v>
      </c>
      <c r="J38" s="60">
        <f t="shared" si="0"/>
        <v>378000</v>
      </c>
    </row>
    <row r="39" spans="1:10" ht="12.75">
      <c r="A39" s="58"/>
      <c r="B39" s="58" t="s">
        <v>70</v>
      </c>
      <c r="C39" s="58" t="s">
        <v>71</v>
      </c>
      <c r="D39" s="59">
        <v>90000</v>
      </c>
      <c r="E39" s="59">
        <v>260000</v>
      </c>
      <c r="F39" s="59">
        <v>0</v>
      </c>
      <c r="G39" s="59">
        <v>0</v>
      </c>
      <c r="H39" s="59">
        <v>0</v>
      </c>
      <c r="I39" s="59">
        <v>0</v>
      </c>
      <c r="J39" s="60">
        <f t="shared" si="0"/>
        <v>350000</v>
      </c>
    </row>
    <row r="40" spans="1:10" ht="12.75">
      <c r="A40" s="58"/>
      <c r="B40" s="58" t="s">
        <v>72</v>
      </c>
      <c r="C40" s="58" t="s">
        <v>73</v>
      </c>
      <c r="D40" s="59">
        <v>80000</v>
      </c>
      <c r="E40" s="59">
        <v>180000</v>
      </c>
      <c r="F40" s="59">
        <v>0</v>
      </c>
      <c r="G40" s="59">
        <v>0</v>
      </c>
      <c r="H40" s="59">
        <v>0</v>
      </c>
      <c r="I40" s="59">
        <v>0</v>
      </c>
      <c r="J40" s="60">
        <f t="shared" si="0"/>
        <v>260000</v>
      </c>
    </row>
    <row r="41" spans="1:10" ht="12.75">
      <c r="A41" s="58"/>
      <c r="B41" s="58" t="s">
        <v>74</v>
      </c>
      <c r="C41" s="58" t="s">
        <v>75</v>
      </c>
      <c r="D41" s="59">
        <v>195000</v>
      </c>
      <c r="E41" s="59">
        <v>200000</v>
      </c>
      <c r="F41" s="59">
        <v>200000</v>
      </c>
      <c r="G41" s="59">
        <v>200000</v>
      </c>
      <c r="H41" s="59">
        <v>200000</v>
      </c>
      <c r="I41" s="59">
        <v>200000</v>
      </c>
      <c r="J41" s="60">
        <f t="shared" si="0"/>
        <v>1195000</v>
      </c>
    </row>
    <row r="42" spans="1:10" ht="12.75">
      <c r="A42" s="58"/>
      <c r="B42" s="58" t="s">
        <v>76</v>
      </c>
      <c r="C42" s="58" t="s">
        <v>77</v>
      </c>
      <c r="D42" s="59">
        <v>95000</v>
      </c>
      <c r="E42" s="59">
        <v>70000</v>
      </c>
      <c r="F42" s="59">
        <v>70000</v>
      </c>
      <c r="G42" s="59">
        <v>70000</v>
      </c>
      <c r="H42" s="59">
        <v>70000</v>
      </c>
      <c r="I42" s="59">
        <v>70000</v>
      </c>
      <c r="J42" s="60">
        <f t="shared" si="0"/>
        <v>445000</v>
      </c>
    </row>
    <row r="43" spans="1:10" ht="12.75">
      <c r="A43" s="58"/>
      <c r="B43" s="58" t="s">
        <v>78</v>
      </c>
      <c r="C43" s="58" t="s">
        <v>79</v>
      </c>
      <c r="D43" s="59">
        <v>250000</v>
      </c>
      <c r="E43" s="59">
        <v>300000</v>
      </c>
      <c r="F43" s="59">
        <v>300000</v>
      </c>
      <c r="G43" s="59">
        <v>0</v>
      </c>
      <c r="H43" s="59">
        <v>0</v>
      </c>
      <c r="I43" s="59">
        <v>0</v>
      </c>
      <c r="J43" s="60">
        <f t="shared" si="0"/>
        <v>850000</v>
      </c>
    </row>
    <row r="44" spans="1:10" ht="12.75">
      <c r="A44" s="58"/>
      <c r="B44" s="58" t="s">
        <v>80</v>
      </c>
      <c r="C44" s="58" t="s">
        <v>81</v>
      </c>
      <c r="D44" s="59">
        <v>0</v>
      </c>
      <c r="E44" s="59">
        <v>65000</v>
      </c>
      <c r="F44" s="59">
        <v>0</v>
      </c>
      <c r="G44" s="59">
        <v>0</v>
      </c>
      <c r="H44" s="59">
        <v>0</v>
      </c>
      <c r="I44" s="59">
        <v>0</v>
      </c>
      <c r="J44" s="60">
        <f t="shared" si="0"/>
        <v>65000</v>
      </c>
    </row>
    <row r="45" spans="1:10" ht="12.75">
      <c r="A45" s="58"/>
      <c r="B45" s="58" t="s">
        <v>82</v>
      </c>
      <c r="C45" s="58" t="s">
        <v>83</v>
      </c>
      <c r="D45" s="59">
        <v>201000</v>
      </c>
      <c r="E45" s="59">
        <v>6000</v>
      </c>
      <c r="F45" s="59">
        <v>6000</v>
      </c>
      <c r="G45" s="59">
        <v>0</v>
      </c>
      <c r="H45" s="59">
        <v>0</v>
      </c>
      <c r="I45" s="59">
        <v>0</v>
      </c>
      <c r="J45" s="60">
        <f t="shared" si="0"/>
        <v>213000</v>
      </c>
    </row>
    <row r="46" spans="1:10" ht="12.75">
      <c r="A46" s="58"/>
      <c r="B46" s="58" t="s">
        <v>84</v>
      </c>
      <c r="C46" s="58" t="s">
        <v>85</v>
      </c>
      <c r="D46" s="59">
        <v>-195000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60">
        <f t="shared" si="0"/>
        <v>-195000</v>
      </c>
    </row>
    <row r="47" spans="1:10" ht="12.75">
      <c r="A47" s="58"/>
      <c r="B47" s="58" t="s">
        <v>86</v>
      </c>
      <c r="C47" s="58" t="s">
        <v>87</v>
      </c>
      <c r="D47" s="59">
        <v>0</v>
      </c>
      <c r="E47" s="59">
        <v>120000</v>
      </c>
      <c r="F47" s="59">
        <v>190000</v>
      </c>
      <c r="G47" s="59">
        <v>35000</v>
      </c>
      <c r="H47" s="59">
        <v>0</v>
      </c>
      <c r="I47" s="59">
        <v>0</v>
      </c>
      <c r="J47" s="60">
        <f t="shared" si="0"/>
        <v>345000</v>
      </c>
    </row>
    <row r="48" spans="1:10" ht="12.75">
      <c r="A48" s="58"/>
      <c r="B48" s="58" t="s">
        <v>88</v>
      </c>
      <c r="C48" s="58" t="s">
        <v>89</v>
      </c>
      <c r="D48" s="59">
        <v>100000</v>
      </c>
      <c r="E48" s="59">
        <v>300000</v>
      </c>
      <c r="F48" s="59">
        <v>0</v>
      </c>
      <c r="G48" s="59">
        <v>0</v>
      </c>
      <c r="H48" s="59">
        <v>0</v>
      </c>
      <c r="I48" s="59">
        <v>0</v>
      </c>
      <c r="J48" s="60">
        <f t="shared" si="0"/>
        <v>400000</v>
      </c>
    </row>
    <row r="49" spans="1:10" ht="12.75">
      <c r="A49" s="58"/>
      <c r="B49" s="58" t="s">
        <v>90</v>
      </c>
      <c r="C49" s="58" t="s">
        <v>91</v>
      </c>
      <c r="D49" s="59">
        <v>0</v>
      </c>
      <c r="E49" s="59">
        <v>400000</v>
      </c>
      <c r="F49" s="59">
        <v>0</v>
      </c>
      <c r="G49" s="59">
        <v>0</v>
      </c>
      <c r="H49" s="59">
        <v>0</v>
      </c>
      <c r="I49" s="59">
        <v>0</v>
      </c>
      <c r="J49" s="60">
        <f t="shared" si="0"/>
        <v>400000</v>
      </c>
    </row>
    <row r="50" spans="1:10" ht="12.75">
      <c r="A50" s="58"/>
      <c r="B50" s="58" t="s">
        <v>92</v>
      </c>
      <c r="C50" s="58" t="s">
        <v>93</v>
      </c>
      <c r="D50" s="59">
        <v>859000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60">
        <f t="shared" si="0"/>
        <v>859000</v>
      </c>
    </row>
    <row r="51" spans="1:10" ht="12.75">
      <c r="A51" s="58"/>
      <c r="B51" s="58" t="s">
        <v>94</v>
      </c>
      <c r="C51" s="58" t="s">
        <v>95</v>
      </c>
      <c r="D51" s="59">
        <v>0</v>
      </c>
      <c r="E51" s="59">
        <v>0</v>
      </c>
      <c r="F51" s="59">
        <v>300000</v>
      </c>
      <c r="G51" s="59">
        <v>300000</v>
      </c>
      <c r="H51" s="59">
        <v>0</v>
      </c>
      <c r="I51" s="59">
        <v>0</v>
      </c>
      <c r="J51" s="60">
        <f t="shared" si="0"/>
        <v>600000</v>
      </c>
    </row>
    <row r="52" spans="1:10" ht="12.75">
      <c r="A52" s="58"/>
      <c r="B52" s="58" t="s">
        <v>96</v>
      </c>
      <c r="C52" s="58" t="s">
        <v>97</v>
      </c>
      <c r="D52" s="59">
        <v>150000</v>
      </c>
      <c r="E52" s="59">
        <v>200000</v>
      </c>
      <c r="F52" s="59">
        <v>400000</v>
      </c>
      <c r="G52" s="59">
        <v>500000</v>
      </c>
      <c r="H52" s="59">
        <v>0</v>
      </c>
      <c r="I52" s="59">
        <v>0</v>
      </c>
      <c r="J52" s="60">
        <f t="shared" si="0"/>
        <v>1250000</v>
      </c>
    </row>
    <row r="53" spans="1:10" ht="12.75">
      <c r="A53" s="58"/>
      <c r="B53" s="58" t="s">
        <v>98</v>
      </c>
      <c r="C53" s="58" t="s">
        <v>99</v>
      </c>
      <c r="D53" s="59">
        <v>0</v>
      </c>
      <c r="E53" s="59">
        <v>0</v>
      </c>
      <c r="F53" s="59">
        <v>100000</v>
      </c>
      <c r="G53" s="59">
        <v>800000</v>
      </c>
      <c r="H53" s="59">
        <v>1100000</v>
      </c>
      <c r="I53" s="59">
        <v>0</v>
      </c>
      <c r="J53" s="60">
        <f t="shared" si="0"/>
        <v>2000000</v>
      </c>
    </row>
    <row r="54" spans="1:10" ht="12.75">
      <c r="A54" s="58"/>
      <c r="B54" s="58" t="s">
        <v>100</v>
      </c>
      <c r="C54" s="58" t="s">
        <v>101</v>
      </c>
      <c r="D54" s="59">
        <v>250000</v>
      </c>
      <c r="E54" s="59">
        <v>250000</v>
      </c>
      <c r="F54" s="59">
        <v>250000</v>
      </c>
      <c r="G54" s="59">
        <v>250000</v>
      </c>
      <c r="H54" s="59">
        <v>250000</v>
      </c>
      <c r="I54" s="59">
        <v>250000</v>
      </c>
      <c r="J54" s="60">
        <f t="shared" si="0"/>
        <v>1500000</v>
      </c>
    </row>
    <row r="55" spans="1:10" ht="12.75">
      <c r="A55" s="58"/>
      <c r="B55" s="58" t="s">
        <v>102</v>
      </c>
      <c r="C55" s="58" t="s">
        <v>103</v>
      </c>
      <c r="D55" s="59">
        <v>0</v>
      </c>
      <c r="E55" s="59">
        <v>10000</v>
      </c>
      <c r="F55" s="59">
        <v>10000</v>
      </c>
      <c r="G55" s="59">
        <v>10000</v>
      </c>
      <c r="H55" s="59">
        <v>0</v>
      </c>
      <c r="I55" s="59">
        <v>0</v>
      </c>
      <c r="J55" s="60">
        <f t="shared" si="0"/>
        <v>30000</v>
      </c>
    </row>
    <row r="56" spans="1:10" ht="12.75">
      <c r="A56" s="58"/>
      <c r="B56" s="58" t="s">
        <v>104</v>
      </c>
      <c r="C56" s="58" t="s">
        <v>105</v>
      </c>
      <c r="D56" s="59">
        <v>50000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60">
        <f t="shared" si="0"/>
        <v>50000</v>
      </c>
    </row>
    <row r="57" spans="1:10" ht="12.75">
      <c r="A57" s="58"/>
      <c r="B57" s="58" t="s">
        <v>106</v>
      </c>
      <c r="C57" s="58" t="s">
        <v>107</v>
      </c>
      <c r="D57" s="59">
        <v>0</v>
      </c>
      <c r="E57" s="59">
        <v>0</v>
      </c>
      <c r="F57" s="59">
        <v>120000</v>
      </c>
      <c r="G57" s="59">
        <v>80000</v>
      </c>
      <c r="H57" s="59">
        <v>570000</v>
      </c>
      <c r="I57" s="59">
        <v>0</v>
      </c>
      <c r="J57" s="60">
        <f t="shared" si="0"/>
        <v>770000</v>
      </c>
    </row>
    <row r="58" spans="1:10" ht="12.75">
      <c r="A58" s="58"/>
      <c r="B58" s="58" t="s">
        <v>108</v>
      </c>
      <c r="C58" s="58" t="s">
        <v>109</v>
      </c>
      <c r="D58" s="59">
        <v>0</v>
      </c>
      <c r="E58" s="59">
        <v>80000</v>
      </c>
      <c r="F58" s="59">
        <v>40000</v>
      </c>
      <c r="G58" s="59">
        <v>40000</v>
      </c>
      <c r="H58" s="59">
        <v>40000</v>
      </c>
      <c r="I58" s="59">
        <v>40000</v>
      </c>
      <c r="J58" s="60">
        <f t="shared" si="0"/>
        <v>240000</v>
      </c>
    </row>
    <row r="59" spans="1:10" ht="12.75">
      <c r="A59" s="58"/>
      <c r="B59" s="58" t="s">
        <v>110</v>
      </c>
      <c r="C59" s="58" t="s">
        <v>111</v>
      </c>
      <c r="D59" s="59">
        <v>20000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60">
        <f t="shared" si="0"/>
        <v>20000</v>
      </c>
    </row>
    <row r="60" spans="1:10" ht="12.75">
      <c r="A60" s="58"/>
      <c r="B60" s="58" t="s">
        <v>112</v>
      </c>
      <c r="C60" s="58" t="s">
        <v>113</v>
      </c>
      <c r="D60" s="59">
        <v>0</v>
      </c>
      <c r="E60" s="59">
        <v>0</v>
      </c>
      <c r="F60" s="59">
        <v>15000</v>
      </c>
      <c r="G60" s="59">
        <v>45000</v>
      </c>
      <c r="H60" s="59">
        <v>40000</v>
      </c>
      <c r="I60" s="59">
        <v>870000</v>
      </c>
      <c r="J60" s="60">
        <f t="shared" si="0"/>
        <v>970000</v>
      </c>
    </row>
    <row r="61" spans="1:10" ht="12.75">
      <c r="A61" s="58"/>
      <c r="B61" s="58" t="s">
        <v>114</v>
      </c>
      <c r="C61" s="58" t="s">
        <v>115</v>
      </c>
      <c r="D61" s="59">
        <v>0</v>
      </c>
      <c r="E61" s="59">
        <v>0</v>
      </c>
      <c r="F61" s="59">
        <v>50000</v>
      </c>
      <c r="G61" s="59">
        <v>150000</v>
      </c>
      <c r="H61" s="59">
        <v>200000</v>
      </c>
      <c r="I61" s="59">
        <v>200000</v>
      </c>
      <c r="J61" s="60">
        <f t="shared" si="0"/>
        <v>600000</v>
      </c>
    </row>
    <row r="62" spans="1:10" ht="12.75">
      <c r="A62" s="58"/>
      <c r="B62" s="58" t="s">
        <v>116</v>
      </c>
      <c r="C62" s="58" t="s">
        <v>117</v>
      </c>
      <c r="D62" s="59">
        <v>0</v>
      </c>
      <c r="E62" s="59">
        <v>0</v>
      </c>
      <c r="F62" s="59">
        <v>0</v>
      </c>
      <c r="G62" s="59">
        <v>0</v>
      </c>
      <c r="H62" s="59">
        <v>50000</v>
      </c>
      <c r="I62" s="59">
        <v>300000</v>
      </c>
      <c r="J62" s="60">
        <f t="shared" si="0"/>
        <v>350000</v>
      </c>
    </row>
    <row r="63" spans="1:10" ht="12.75">
      <c r="A63" s="58"/>
      <c r="B63" s="58" t="s">
        <v>118</v>
      </c>
      <c r="C63" s="58" t="s">
        <v>119</v>
      </c>
      <c r="D63" s="59">
        <v>0</v>
      </c>
      <c r="E63" s="59">
        <v>80000</v>
      </c>
      <c r="F63" s="59">
        <v>275000</v>
      </c>
      <c r="G63" s="59">
        <v>140000</v>
      </c>
      <c r="H63" s="59">
        <v>0</v>
      </c>
      <c r="I63" s="59">
        <v>0</v>
      </c>
      <c r="J63" s="60">
        <f t="shared" si="0"/>
        <v>495000</v>
      </c>
    </row>
    <row r="64" spans="1:10" ht="12.75">
      <c r="A64" s="58"/>
      <c r="B64" s="58" t="s">
        <v>120</v>
      </c>
      <c r="C64" s="58" t="s">
        <v>121</v>
      </c>
      <c r="D64" s="59">
        <v>0</v>
      </c>
      <c r="E64" s="59">
        <v>0</v>
      </c>
      <c r="F64" s="59">
        <v>75000</v>
      </c>
      <c r="G64" s="59">
        <v>200000</v>
      </c>
      <c r="H64" s="59">
        <v>100000</v>
      </c>
      <c r="I64" s="59">
        <v>0</v>
      </c>
      <c r="J64" s="60">
        <f t="shared" si="0"/>
        <v>375000</v>
      </c>
    </row>
    <row r="65" spans="1:10" ht="12.75">
      <c r="A65" s="58"/>
      <c r="B65" s="58" t="s">
        <v>122</v>
      </c>
      <c r="C65" s="58" t="s">
        <v>123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300000</v>
      </c>
      <c r="J65" s="60">
        <f t="shared" si="0"/>
        <v>300000</v>
      </c>
    </row>
    <row r="66" spans="1:10" ht="12.75">
      <c r="A66" s="58"/>
      <c r="B66" s="58" t="s">
        <v>124</v>
      </c>
      <c r="C66" s="58" t="s">
        <v>125</v>
      </c>
      <c r="D66" s="59">
        <v>250000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60">
        <f t="shared" si="0"/>
        <v>250000</v>
      </c>
    </row>
    <row r="67" spans="1:10" ht="12.75">
      <c r="A67" s="58"/>
      <c r="B67" s="58" t="s">
        <v>126</v>
      </c>
      <c r="C67" s="58" t="s">
        <v>127</v>
      </c>
      <c r="D67" s="59">
        <v>175000</v>
      </c>
      <c r="E67" s="59">
        <v>370000</v>
      </c>
      <c r="F67" s="59">
        <v>350000</v>
      </c>
      <c r="G67" s="59">
        <v>0</v>
      </c>
      <c r="H67" s="59">
        <v>0</v>
      </c>
      <c r="I67" s="59">
        <v>0</v>
      </c>
      <c r="J67" s="60">
        <f t="shared" si="0"/>
        <v>895000</v>
      </c>
    </row>
    <row r="68" spans="1:10" ht="12.75">
      <c r="A68" s="58"/>
      <c r="B68" s="58" t="s">
        <v>128</v>
      </c>
      <c r="C68" s="58" t="s">
        <v>129</v>
      </c>
      <c r="D68" s="59">
        <v>0</v>
      </c>
      <c r="E68" s="59">
        <v>0</v>
      </c>
      <c r="F68" s="59">
        <v>0</v>
      </c>
      <c r="G68" s="59">
        <v>120000</v>
      </c>
      <c r="H68" s="59">
        <v>310000</v>
      </c>
      <c r="I68" s="59">
        <v>180000</v>
      </c>
      <c r="J68" s="60">
        <f t="shared" si="0"/>
        <v>610000</v>
      </c>
    </row>
    <row r="69" spans="1:10" ht="12.75">
      <c r="A69" s="58"/>
      <c r="B69" s="58" t="s">
        <v>130</v>
      </c>
      <c r="C69" s="58" t="s">
        <v>131</v>
      </c>
      <c r="D69" s="59">
        <v>270000</v>
      </c>
      <c r="E69" s="59">
        <v>136809</v>
      </c>
      <c r="F69" s="59">
        <v>0</v>
      </c>
      <c r="G69" s="59">
        <v>0</v>
      </c>
      <c r="H69" s="59">
        <v>0</v>
      </c>
      <c r="I69" s="59">
        <v>0</v>
      </c>
      <c r="J69" s="60">
        <f t="shared" si="0"/>
        <v>406809</v>
      </c>
    </row>
    <row r="70" spans="1:10" ht="12.75">
      <c r="A70" s="58"/>
      <c r="B70" s="58" t="s">
        <v>132</v>
      </c>
      <c r="C70" s="58" t="s">
        <v>133</v>
      </c>
      <c r="D70" s="59">
        <v>122822</v>
      </c>
      <c r="E70" s="59">
        <v>122822</v>
      </c>
      <c r="F70" s="59">
        <v>122822</v>
      </c>
      <c r="G70" s="59">
        <v>122822</v>
      </c>
      <c r="H70" s="59">
        <v>122822</v>
      </c>
      <c r="I70" s="59">
        <v>122822</v>
      </c>
      <c r="J70" s="60">
        <f t="shared" si="0"/>
        <v>736932</v>
      </c>
    </row>
    <row r="71" spans="1:10" ht="12.75">
      <c r="A71" s="58"/>
      <c r="B71" s="58" t="s">
        <v>134</v>
      </c>
      <c r="C71" s="58" t="s">
        <v>135</v>
      </c>
      <c r="D71" s="59">
        <v>60000</v>
      </c>
      <c r="E71" s="59">
        <v>60000</v>
      </c>
      <c r="F71" s="59">
        <v>60000</v>
      </c>
      <c r="G71" s="59">
        <v>60000</v>
      </c>
      <c r="H71" s="59">
        <v>60000</v>
      </c>
      <c r="I71" s="59">
        <v>60000</v>
      </c>
      <c r="J71" s="60">
        <f t="shared" si="0"/>
        <v>360000</v>
      </c>
    </row>
    <row r="72" spans="1:10" ht="12.75">
      <c r="A72" s="58"/>
      <c r="B72" s="58" t="s">
        <v>136</v>
      </c>
      <c r="C72" s="58" t="s">
        <v>137</v>
      </c>
      <c r="D72" s="59">
        <v>174820</v>
      </c>
      <c r="E72" s="59">
        <v>55364</v>
      </c>
      <c r="F72" s="59">
        <v>176396</v>
      </c>
      <c r="G72" s="59">
        <v>68940</v>
      </c>
      <c r="H72" s="59">
        <v>58940</v>
      </c>
      <c r="I72" s="59">
        <v>0</v>
      </c>
      <c r="J72" s="60">
        <f aca="true" t="shared" si="1" ref="J72:J83">SUM(D72:I72)</f>
        <v>534460</v>
      </c>
    </row>
    <row r="73" spans="1:10" ht="12.75">
      <c r="A73" s="58"/>
      <c r="B73" s="58" t="s">
        <v>138</v>
      </c>
      <c r="C73" s="58" t="s">
        <v>139</v>
      </c>
      <c r="D73" s="59">
        <v>470000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60">
        <f t="shared" si="1"/>
        <v>470000</v>
      </c>
    </row>
    <row r="74" spans="1:10" ht="12.75">
      <c r="A74" s="58"/>
      <c r="B74" s="58" t="s">
        <v>140</v>
      </c>
      <c r="C74" s="58" t="s">
        <v>141</v>
      </c>
      <c r="D74" s="59">
        <v>15917</v>
      </c>
      <c r="E74" s="59">
        <v>15917</v>
      </c>
      <c r="F74" s="59">
        <v>15917</v>
      </c>
      <c r="G74" s="59">
        <v>15917</v>
      </c>
      <c r="H74" s="59">
        <v>15917</v>
      </c>
      <c r="I74" s="59">
        <v>15917</v>
      </c>
      <c r="J74" s="60">
        <f t="shared" si="1"/>
        <v>95502</v>
      </c>
    </row>
    <row r="75" spans="1:10" ht="12.75">
      <c r="A75" s="58"/>
      <c r="B75" s="58" t="s">
        <v>142</v>
      </c>
      <c r="C75" s="58" t="s">
        <v>143</v>
      </c>
      <c r="D75" s="59">
        <v>160000</v>
      </c>
      <c r="E75" s="59">
        <v>350000</v>
      </c>
      <c r="F75" s="59">
        <v>0</v>
      </c>
      <c r="G75" s="59">
        <v>0</v>
      </c>
      <c r="H75" s="59">
        <v>0</v>
      </c>
      <c r="I75" s="59">
        <v>0</v>
      </c>
      <c r="J75" s="60">
        <f t="shared" si="1"/>
        <v>510000</v>
      </c>
    </row>
    <row r="76" spans="1:10" ht="12.75">
      <c r="A76" s="58"/>
      <c r="B76" s="58" t="s">
        <v>144</v>
      </c>
      <c r="C76" s="58" t="s">
        <v>145</v>
      </c>
      <c r="D76" s="59">
        <v>0</v>
      </c>
      <c r="E76" s="59">
        <v>0</v>
      </c>
      <c r="F76" s="59">
        <v>0</v>
      </c>
      <c r="G76" s="59">
        <v>100000</v>
      </c>
      <c r="H76" s="59">
        <v>0</v>
      </c>
      <c r="I76" s="59">
        <v>0</v>
      </c>
      <c r="J76" s="60">
        <f t="shared" si="1"/>
        <v>100000</v>
      </c>
    </row>
    <row r="77" spans="1:10" ht="12.75">
      <c r="A77" s="58"/>
      <c r="B77" s="58" t="s">
        <v>146</v>
      </c>
      <c r="C77" s="58" t="s">
        <v>147</v>
      </c>
      <c r="D77" s="59">
        <v>0</v>
      </c>
      <c r="E77" s="59">
        <v>40000</v>
      </c>
      <c r="F77" s="59">
        <v>60000</v>
      </c>
      <c r="G77" s="59">
        <v>0</v>
      </c>
      <c r="H77" s="59">
        <v>0</v>
      </c>
      <c r="I77" s="59">
        <v>0</v>
      </c>
      <c r="J77" s="60">
        <f t="shared" si="1"/>
        <v>100000</v>
      </c>
    </row>
    <row r="78" spans="1:10" ht="12.75">
      <c r="A78" s="58"/>
      <c r="B78" s="58" t="s">
        <v>148</v>
      </c>
      <c r="C78" s="58" t="s">
        <v>149</v>
      </c>
      <c r="D78" s="59">
        <v>0</v>
      </c>
      <c r="E78" s="59">
        <v>0</v>
      </c>
      <c r="F78" s="59">
        <v>0</v>
      </c>
      <c r="G78" s="59">
        <v>100000</v>
      </c>
      <c r="H78" s="59">
        <v>395000</v>
      </c>
      <c r="I78" s="59">
        <v>45000</v>
      </c>
      <c r="J78" s="60">
        <f t="shared" si="1"/>
        <v>540000</v>
      </c>
    </row>
    <row r="79" spans="1:10" ht="12.75">
      <c r="A79" s="58"/>
      <c r="B79" s="58" t="s">
        <v>150</v>
      </c>
      <c r="C79" s="58" t="s">
        <v>151</v>
      </c>
      <c r="D79" s="59">
        <v>0</v>
      </c>
      <c r="E79" s="59">
        <v>35000</v>
      </c>
      <c r="F79" s="59">
        <v>55000</v>
      </c>
      <c r="G79" s="59">
        <v>0</v>
      </c>
      <c r="H79" s="59">
        <v>0</v>
      </c>
      <c r="I79" s="59">
        <v>0</v>
      </c>
      <c r="J79" s="60">
        <f t="shared" si="1"/>
        <v>90000</v>
      </c>
    </row>
    <row r="80" spans="1:10" ht="12.75">
      <c r="A80" s="58"/>
      <c r="B80" s="58" t="s">
        <v>152</v>
      </c>
      <c r="C80" s="58" t="s">
        <v>153</v>
      </c>
      <c r="D80" s="59">
        <v>0</v>
      </c>
      <c r="E80" s="59">
        <v>0</v>
      </c>
      <c r="F80" s="59">
        <v>0</v>
      </c>
      <c r="G80" s="59">
        <v>90000</v>
      </c>
      <c r="H80" s="59">
        <v>35000</v>
      </c>
      <c r="I80" s="59">
        <v>0</v>
      </c>
      <c r="J80" s="60">
        <f t="shared" si="1"/>
        <v>125000</v>
      </c>
    </row>
    <row r="81" spans="1:10" ht="12.75">
      <c r="A81" s="58"/>
      <c r="B81" s="58" t="s">
        <v>154</v>
      </c>
      <c r="C81" s="58" t="s">
        <v>155</v>
      </c>
      <c r="D81" s="59">
        <v>300000</v>
      </c>
      <c r="E81" s="59">
        <v>150000</v>
      </c>
      <c r="F81" s="59">
        <v>0</v>
      </c>
      <c r="G81" s="59">
        <v>0</v>
      </c>
      <c r="H81" s="59">
        <v>0</v>
      </c>
      <c r="I81" s="59">
        <v>0</v>
      </c>
      <c r="J81" s="60">
        <f t="shared" si="1"/>
        <v>450000</v>
      </c>
    </row>
    <row r="82" spans="1:10" ht="12.75">
      <c r="A82" s="58"/>
      <c r="B82" s="61" t="s">
        <v>185</v>
      </c>
      <c r="C82" s="61" t="s">
        <v>186</v>
      </c>
      <c r="D82" s="59">
        <v>250000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60">
        <f t="shared" si="1"/>
        <v>250000</v>
      </c>
    </row>
    <row r="83" spans="1:10" ht="13.5" thickBot="1">
      <c r="A83" s="58"/>
      <c r="B83" s="61" t="s">
        <v>185</v>
      </c>
      <c r="C83" s="61" t="s">
        <v>187</v>
      </c>
      <c r="D83" s="59">
        <v>54000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60">
        <f t="shared" si="1"/>
        <v>54000</v>
      </c>
    </row>
    <row r="84" spans="3:10" ht="13.5" thickBot="1">
      <c r="C84" s="62" t="s">
        <v>179</v>
      </c>
      <c r="D84" s="63">
        <f aca="true" t="shared" si="2" ref="D84:J84">SUM(D7:D83)</f>
        <v>10473725</v>
      </c>
      <c r="E84" s="63">
        <f t="shared" si="2"/>
        <v>10781012</v>
      </c>
      <c r="F84" s="63">
        <f t="shared" si="2"/>
        <v>8268640</v>
      </c>
      <c r="G84" s="63">
        <f t="shared" si="2"/>
        <v>7361184</v>
      </c>
      <c r="H84" s="63">
        <f t="shared" si="2"/>
        <v>7461184</v>
      </c>
      <c r="I84" s="63">
        <f t="shared" si="2"/>
        <v>6523244</v>
      </c>
      <c r="J84" s="64">
        <f t="shared" si="2"/>
        <v>50868989</v>
      </c>
    </row>
    <row r="85" spans="4:10" ht="12.75">
      <c r="D85" s="65"/>
      <c r="E85" s="65"/>
      <c r="F85" s="65"/>
      <c r="G85" s="65"/>
      <c r="H85" s="65"/>
      <c r="I85" s="65"/>
      <c r="J85" s="66"/>
    </row>
    <row r="86" spans="1:10" ht="12.75">
      <c r="A86" s="47">
        <v>3522</v>
      </c>
      <c r="B86" s="47"/>
      <c r="C86" s="67" t="s">
        <v>170</v>
      </c>
      <c r="D86" s="65"/>
      <c r="E86" s="65"/>
      <c r="F86" s="65"/>
      <c r="G86" s="65"/>
      <c r="H86" s="65"/>
      <c r="I86" s="65"/>
      <c r="J86" s="66"/>
    </row>
    <row r="87" spans="1:10" ht="12.75">
      <c r="A87" s="47"/>
      <c r="B87" s="68" t="s">
        <v>171</v>
      </c>
      <c r="C87" s="69" t="s">
        <v>172</v>
      </c>
      <c r="D87" s="65">
        <v>230000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6">
        <f aca="true" t="shared" si="3" ref="J87:J95">SUM(D87:I87)</f>
        <v>230000</v>
      </c>
    </row>
    <row r="88" spans="2:10" ht="12.75">
      <c r="B88" s="58" t="s">
        <v>160</v>
      </c>
      <c r="C88" s="58" t="s">
        <v>161</v>
      </c>
      <c r="D88" s="59">
        <v>7855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60">
        <f t="shared" si="3"/>
        <v>7855</v>
      </c>
    </row>
    <row r="89" spans="2:10" ht="12.75">
      <c r="B89" s="58" t="s">
        <v>162</v>
      </c>
      <c r="C89" s="58" t="s">
        <v>163</v>
      </c>
      <c r="D89" s="59">
        <v>493000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60">
        <f t="shared" si="3"/>
        <v>493000</v>
      </c>
    </row>
    <row r="90" spans="2:10" ht="12.75">
      <c r="B90" s="58" t="s">
        <v>164</v>
      </c>
      <c r="C90" s="58" t="s">
        <v>165</v>
      </c>
      <c r="D90" s="59">
        <v>481500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60">
        <f t="shared" si="3"/>
        <v>481500</v>
      </c>
    </row>
    <row r="91" spans="2:10" ht="12.75">
      <c r="B91" s="58" t="s">
        <v>166</v>
      </c>
      <c r="C91" s="58" t="s">
        <v>167</v>
      </c>
      <c r="D91" s="59">
        <v>740000</v>
      </c>
      <c r="E91" s="59">
        <v>150000</v>
      </c>
      <c r="F91" s="59">
        <v>0</v>
      </c>
      <c r="G91" s="59">
        <v>0</v>
      </c>
      <c r="H91" s="59">
        <v>0</v>
      </c>
      <c r="I91" s="59">
        <v>0</v>
      </c>
      <c r="J91" s="60">
        <f t="shared" si="3"/>
        <v>890000</v>
      </c>
    </row>
    <row r="92" spans="2:10" ht="12.75">
      <c r="B92" s="58" t="s">
        <v>168</v>
      </c>
      <c r="C92" s="58" t="s">
        <v>169</v>
      </c>
      <c r="D92" s="59">
        <v>-250000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60">
        <f t="shared" si="3"/>
        <v>-250000</v>
      </c>
    </row>
    <row r="93" spans="2:10" ht="12.75">
      <c r="B93" s="61" t="s">
        <v>181</v>
      </c>
      <c r="C93" s="61" t="s">
        <v>182</v>
      </c>
      <c r="D93" s="59">
        <v>750000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60">
        <f t="shared" si="3"/>
        <v>750000</v>
      </c>
    </row>
    <row r="94" spans="2:10" ht="12.75">
      <c r="B94" s="61" t="s">
        <v>181</v>
      </c>
      <c r="C94" s="61" t="s">
        <v>183</v>
      </c>
      <c r="D94" s="59">
        <v>250000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60">
        <f t="shared" si="3"/>
        <v>250000</v>
      </c>
    </row>
    <row r="95" spans="2:10" ht="13.5" thickBot="1">
      <c r="B95" s="61" t="s">
        <v>181</v>
      </c>
      <c r="C95" s="61" t="s">
        <v>184</v>
      </c>
      <c r="D95" s="59">
        <v>60000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60">
        <f t="shared" si="3"/>
        <v>60000</v>
      </c>
    </row>
    <row r="96" spans="3:10" ht="13.5" thickBot="1">
      <c r="C96" s="62" t="s">
        <v>180</v>
      </c>
      <c r="D96" s="63">
        <f>SUM(D87:D95)</f>
        <v>2762355</v>
      </c>
      <c r="E96" s="63">
        <f>SUM(E88:E92)</f>
        <v>150000</v>
      </c>
      <c r="F96" s="63">
        <f>SUM(F88:F92)</f>
        <v>0</v>
      </c>
      <c r="G96" s="63">
        <f>SUM(G88:G92)</f>
        <v>0</v>
      </c>
      <c r="H96" s="63">
        <f>SUM(H88:H92)</f>
        <v>0</v>
      </c>
      <c r="I96" s="63">
        <f>SUM(I88:I92)</f>
        <v>0</v>
      </c>
      <c r="J96" s="64">
        <f>SUM(J87:J95)</f>
        <v>2912355</v>
      </c>
    </row>
    <row r="97" ht="12.75"/>
    <row r="98" spans="3:10" s="70" customFormat="1" ht="12.75">
      <c r="C98" s="26" t="s">
        <v>174</v>
      </c>
      <c r="D98" s="71">
        <f aca="true" t="shared" si="4" ref="D98:J98">SUM(D7:D96)/2</f>
        <v>13236080</v>
      </c>
      <c r="E98" s="71">
        <f t="shared" si="4"/>
        <v>10931012</v>
      </c>
      <c r="F98" s="71">
        <f t="shared" si="4"/>
        <v>8268640</v>
      </c>
      <c r="G98" s="71">
        <f t="shared" si="4"/>
        <v>7361184</v>
      </c>
      <c r="H98" s="71">
        <f t="shared" si="4"/>
        <v>7461184</v>
      </c>
      <c r="I98" s="71">
        <f t="shared" si="4"/>
        <v>6523244</v>
      </c>
      <c r="J98" s="71">
        <f t="shared" si="4"/>
        <v>53781344</v>
      </c>
    </row>
    <row r="100" ht="12.75">
      <c r="E100" s="72" t="s">
        <v>173</v>
      </c>
    </row>
    <row r="102" ht="12.75">
      <c r="D102" s="72" t="s">
        <v>173</v>
      </c>
    </row>
    <row r="103" ht="12.75">
      <c r="D103" s="72" t="s">
        <v>173</v>
      </c>
    </row>
  </sheetData>
  <printOptions/>
  <pageMargins left="0.39" right="0.25" top="0.75" bottom="0.75" header="0.5" footer="0"/>
  <pageSetup horizontalDpi="600" verticalDpi="600" orientation="landscape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Marilyn Cope</cp:lastModifiedBy>
  <cp:lastPrinted>2004-11-18T21:50:30Z</cp:lastPrinted>
  <dcterms:created xsi:type="dcterms:W3CDTF">2004-10-01T22:02:15Z</dcterms:created>
  <dcterms:modified xsi:type="dcterms:W3CDTF">2004-11-19T18:13:58Z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-2109848683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-735291580</vt:i4>
  </property>
  <property fmtid="{D5CDD505-2E9C-101B-9397-08002B2CF9AE}" pid="7" name="_ReviewingToolsShownOnce">
    <vt:lpwstr/>
  </property>
</Properties>
</file>