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17"/>
  <workbookPr codeName="ThisWorkbook" checkCompatibility="1" defaultThemeVersion="124226"/>
  <mc:AlternateContent xmlns:mc="http://schemas.openxmlformats.org/markup-compatibility/2006">
    <mc:Choice Requires="x15">
      <x15ac:absPath xmlns:x15ac="http://schemas.microsoft.com/office/spreadsheetml/2010/11/ac" url="https://kc1-my.sharepoint.com/personal/danielle_lucero_kingcounty_gov/Documents/Legislative Liaison/Legislative Transmittals/2026/PHSKC Medic One Auburn Regional Fire Authority/"/>
    </mc:Choice>
  </mc:AlternateContent>
  <xr:revisionPtr revIDLastSave="4" documentId="8_{C075ABE2-681C-4AAA-B207-9C2F96686C7F}" xr6:coauthVersionLast="47" xr6:coauthVersionMax="47" xr10:uidLastSave="{A38863D1-209B-4C85-9D8E-D5CC3F3BD214}"/>
  <bookViews>
    <workbookView xWindow="-110" yWindow="-110" windowWidth="19420" windowHeight="10300" firstSheet="1" activeTab="1" xr2:uid="{00000000-000D-0000-FFFF-FFFF00000000}"/>
  </bookViews>
  <sheets>
    <sheet name="1.  Instructions" sheetId="3" state="hidden" r:id="rId1"/>
    <sheet name="2a.  Simple Form Data Entry" sheetId="2" r:id="rId2"/>
    <sheet name="3a.  Simple Form Fiscal Note" sheetId="1" r:id="rId3"/>
    <sheet name="2b.  Complex Form Data Entry" sheetId="9" state="hidden" r:id="rId4"/>
    <sheet name="3b.  Complex Form Fiscal Note" sheetId="10" state="hidden" r:id="rId5"/>
  </sheets>
  <definedNames>
    <definedName name="_xlnm.Print_Area" localSheetId="2">'3a.  Simple Form Fiscal Note'!$A$1:$S$121</definedName>
    <definedName name="_xlnm.Print_Area" localSheetId="4">'3b.  Complex Form Fiscal Note'!$A$1:$S$133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8" i="1" l="1"/>
  <c r="I84" i="2"/>
  <c r="J84" i="2" s="1"/>
  <c r="K84" i="2" s="1"/>
  <c r="L84" i="2" s="1"/>
  <c r="H84" i="2"/>
  <c r="N57" i="2" l="1"/>
  <c r="H104" i="1" l="1"/>
  <c r="H115" i="10"/>
  <c r="R103" i="10"/>
  <c r="R102" i="10"/>
  <c r="C106" i="10"/>
  <c r="R105" i="10"/>
  <c r="R104" i="10"/>
  <c r="H104" i="10"/>
  <c r="C104" i="10"/>
  <c r="C103" i="10"/>
  <c r="C102" i="10"/>
  <c r="B123" i="10"/>
  <c r="R7" i="10" l="1"/>
  <c r="C10" i="10"/>
  <c r="R6" i="10"/>
  <c r="R9" i="10"/>
  <c r="R8" i="10"/>
  <c r="H8" i="10"/>
  <c r="C8" i="10"/>
  <c r="C7" i="10"/>
  <c r="C6" i="10"/>
  <c r="C10" i="1"/>
  <c r="H8" i="1"/>
  <c r="O17" i="10"/>
  <c r="E17" i="10"/>
  <c r="B112" i="1"/>
  <c r="O17" i="1"/>
  <c r="E17" i="1"/>
  <c r="R94" i="10"/>
  <c r="R85" i="10"/>
  <c r="R84" i="10"/>
  <c r="R75" i="10"/>
  <c r="R74" i="10"/>
  <c r="R65" i="10"/>
  <c r="R64" i="10"/>
  <c r="R55" i="10"/>
  <c r="R54" i="10"/>
  <c r="O94" i="10"/>
  <c r="O85" i="10"/>
  <c r="O84" i="10"/>
  <c r="O75" i="10"/>
  <c r="O74" i="10"/>
  <c r="O65" i="10"/>
  <c r="O64" i="10"/>
  <c r="O55" i="10"/>
  <c r="O54" i="10"/>
  <c r="L94" i="10"/>
  <c r="L85" i="10"/>
  <c r="L84" i="10"/>
  <c r="L75" i="10"/>
  <c r="L74" i="10"/>
  <c r="L65" i="10"/>
  <c r="L64" i="10"/>
  <c r="L55" i="10"/>
  <c r="L54" i="10"/>
  <c r="R94" i="1"/>
  <c r="R85" i="1"/>
  <c r="R84" i="1"/>
  <c r="R75" i="1"/>
  <c r="R74" i="1"/>
  <c r="R65" i="1"/>
  <c r="R64" i="1"/>
  <c r="R55" i="1"/>
  <c r="R54" i="1"/>
  <c r="O94" i="1"/>
  <c r="O85" i="1"/>
  <c r="O84" i="1"/>
  <c r="O75" i="1"/>
  <c r="O74" i="1"/>
  <c r="O65" i="1"/>
  <c r="O64" i="1"/>
  <c r="O55" i="1"/>
  <c r="O54" i="1"/>
  <c r="L94" i="1"/>
  <c r="L85" i="1"/>
  <c r="L84" i="1"/>
  <c r="L75" i="1"/>
  <c r="L74" i="1"/>
  <c r="L65" i="1"/>
  <c r="L64" i="1"/>
  <c r="L55" i="1"/>
  <c r="L54" i="1"/>
  <c r="Q92" i="10"/>
  <c r="Q91" i="10"/>
  <c r="Q90" i="10"/>
  <c r="Q89" i="10"/>
  <c r="Q88" i="10"/>
  <c r="Q87" i="10"/>
  <c r="Q86" i="10"/>
  <c r="Q82" i="10"/>
  <c r="Q81" i="10"/>
  <c r="Q80" i="10"/>
  <c r="Q79" i="10"/>
  <c r="Q78" i="10"/>
  <c r="Q77" i="10"/>
  <c r="Q76" i="10"/>
  <c r="Q72" i="10"/>
  <c r="Q71" i="10"/>
  <c r="Q70" i="10"/>
  <c r="Q69" i="10"/>
  <c r="Q68" i="10"/>
  <c r="Q67" i="10"/>
  <c r="Q66" i="10"/>
  <c r="Q62" i="10"/>
  <c r="Q61" i="10"/>
  <c r="Q60" i="10"/>
  <c r="Q59" i="10"/>
  <c r="Q58" i="10"/>
  <c r="Q57" i="10"/>
  <c r="Q56" i="10"/>
  <c r="Q52" i="10"/>
  <c r="Q51" i="10"/>
  <c r="Q50" i="10"/>
  <c r="Q49" i="10"/>
  <c r="Q48" i="10"/>
  <c r="Q47" i="10"/>
  <c r="Q46" i="10"/>
  <c r="Q42" i="10"/>
  <c r="Q41" i="10"/>
  <c r="Q40" i="10"/>
  <c r="Q39" i="10"/>
  <c r="Q38" i="10"/>
  <c r="Q37" i="10"/>
  <c r="Q36" i="10"/>
  <c r="P92" i="10"/>
  <c r="P91" i="10"/>
  <c r="P90" i="10"/>
  <c r="P89" i="10"/>
  <c r="P88" i="10"/>
  <c r="R88" i="10" s="1"/>
  <c r="P87" i="10"/>
  <c r="P86" i="10"/>
  <c r="P82" i="10"/>
  <c r="P81" i="10"/>
  <c r="R81" i="10" s="1"/>
  <c r="P80" i="10"/>
  <c r="P79" i="10"/>
  <c r="P78" i="10"/>
  <c r="P77" i="10"/>
  <c r="R77" i="10" s="1"/>
  <c r="P76" i="10"/>
  <c r="P72" i="10"/>
  <c r="P71" i="10"/>
  <c r="P70" i="10"/>
  <c r="R70" i="10" s="1"/>
  <c r="P69" i="10"/>
  <c r="P68" i="10"/>
  <c r="P67" i="10"/>
  <c r="P66" i="10"/>
  <c r="R66" i="10" s="1"/>
  <c r="P62" i="10"/>
  <c r="P61" i="10"/>
  <c r="P60" i="10"/>
  <c r="P59" i="10"/>
  <c r="R59" i="10" s="1"/>
  <c r="P58" i="10"/>
  <c r="P57" i="10"/>
  <c r="P56" i="10"/>
  <c r="P52" i="10"/>
  <c r="P51" i="10"/>
  <c r="P50" i="10"/>
  <c r="P49" i="10"/>
  <c r="P48" i="10"/>
  <c r="R48" i="10" s="1"/>
  <c r="P47" i="10"/>
  <c r="P46" i="10"/>
  <c r="P42" i="10"/>
  <c r="P41" i="10"/>
  <c r="R41" i="10" s="1"/>
  <c r="P40" i="10"/>
  <c r="P39" i="10"/>
  <c r="P38" i="10"/>
  <c r="P37" i="10"/>
  <c r="P36" i="10"/>
  <c r="Q30" i="10"/>
  <c r="Q29" i="10"/>
  <c r="Q28" i="10"/>
  <c r="Q27" i="10"/>
  <c r="Q26" i="10"/>
  <c r="Q25" i="10"/>
  <c r="P30" i="10"/>
  <c r="R30" i="10" s="1"/>
  <c r="P29" i="10"/>
  <c r="P28" i="10"/>
  <c r="P27" i="10"/>
  <c r="P26" i="10"/>
  <c r="P25" i="10"/>
  <c r="Q92" i="1"/>
  <c r="Q91" i="1"/>
  <c r="Q90" i="1"/>
  <c r="Q89" i="1"/>
  <c r="Q88" i="1"/>
  <c r="Q87" i="1"/>
  <c r="Q86" i="1"/>
  <c r="Q82" i="1"/>
  <c r="Q81" i="1"/>
  <c r="Q80" i="1"/>
  <c r="Q79" i="1"/>
  <c r="Q78" i="1"/>
  <c r="Q77" i="1"/>
  <c r="Q76" i="1"/>
  <c r="Q72" i="1"/>
  <c r="Q71" i="1"/>
  <c r="Q70" i="1"/>
  <c r="Q69" i="1"/>
  <c r="Q68" i="1"/>
  <c r="Q67" i="1"/>
  <c r="Q66" i="1"/>
  <c r="Q62" i="1"/>
  <c r="Q61" i="1"/>
  <c r="Q60" i="1"/>
  <c r="Q59" i="1"/>
  <c r="Q58" i="1"/>
  <c r="Q57" i="1"/>
  <c r="Q56" i="1"/>
  <c r="Q52" i="1"/>
  <c r="Q51" i="1"/>
  <c r="Q50" i="1"/>
  <c r="Q49" i="1"/>
  <c r="Q48" i="1"/>
  <c r="Q47" i="1"/>
  <c r="Q46" i="1"/>
  <c r="Q42" i="1"/>
  <c r="Q41" i="1"/>
  <c r="Q40" i="1"/>
  <c r="Q39" i="1"/>
  <c r="Q38" i="1"/>
  <c r="Q37" i="1"/>
  <c r="Q36" i="1"/>
  <c r="P92" i="1"/>
  <c r="P91" i="1"/>
  <c r="P90" i="1"/>
  <c r="P89" i="1"/>
  <c r="P88" i="1"/>
  <c r="P87" i="1"/>
  <c r="P86" i="1"/>
  <c r="P82" i="1"/>
  <c r="P81" i="1"/>
  <c r="P80" i="1"/>
  <c r="P79" i="1"/>
  <c r="P78" i="1"/>
  <c r="P77" i="1"/>
  <c r="P76" i="1"/>
  <c r="P72" i="1"/>
  <c r="P71" i="1"/>
  <c r="P70" i="1"/>
  <c r="P69" i="1"/>
  <c r="P68" i="1"/>
  <c r="P67" i="1"/>
  <c r="P66" i="1"/>
  <c r="P62" i="1"/>
  <c r="P61" i="1"/>
  <c r="P60" i="1"/>
  <c r="P59" i="1"/>
  <c r="P58" i="1"/>
  <c r="P57" i="1"/>
  <c r="P56" i="1"/>
  <c r="P52" i="1"/>
  <c r="R52" i="1" s="1"/>
  <c r="P51" i="1"/>
  <c r="P50" i="1"/>
  <c r="P49" i="1"/>
  <c r="P48" i="1"/>
  <c r="P47" i="1"/>
  <c r="P46" i="1"/>
  <c r="P42" i="1"/>
  <c r="P41" i="1"/>
  <c r="P40" i="1"/>
  <c r="P39" i="1"/>
  <c r="P38" i="1"/>
  <c r="P37" i="1"/>
  <c r="P36" i="1"/>
  <c r="Q30" i="1"/>
  <c r="Q29" i="1"/>
  <c r="Q28" i="1"/>
  <c r="Q27" i="1"/>
  <c r="Q26" i="1"/>
  <c r="Q25" i="1"/>
  <c r="P30" i="1"/>
  <c r="P29" i="1"/>
  <c r="P28" i="1"/>
  <c r="P27" i="1"/>
  <c r="P26" i="1"/>
  <c r="P25" i="1"/>
  <c r="R92" i="10" l="1"/>
  <c r="R52" i="10"/>
  <c r="R37" i="10"/>
  <c r="R26" i="10"/>
  <c r="R79" i="10"/>
  <c r="R49" i="10"/>
  <c r="R38" i="10"/>
  <c r="R42" i="10"/>
  <c r="R56" i="10"/>
  <c r="R60" i="10"/>
  <c r="R78" i="10"/>
  <c r="R82" i="10"/>
  <c r="R89" i="10"/>
  <c r="R28" i="10"/>
  <c r="R39" i="10"/>
  <c r="R46" i="10"/>
  <c r="R50" i="10"/>
  <c r="R57" i="10"/>
  <c r="R61" i="10"/>
  <c r="R68" i="10"/>
  <c r="R72" i="10"/>
  <c r="R86" i="10"/>
  <c r="R90" i="10"/>
  <c r="R25" i="10"/>
  <c r="R29" i="10"/>
  <c r="R27" i="10"/>
  <c r="R36" i="10"/>
  <c r="R40" i="10"/>
  <c r="R47" i="10"/>
  <c r="R51" i="10"/>
  <c r="R58" i="10"/>
  <c r="R62" i="10"/>
  <c r="R69" i="10"/>
  <c r="R76" i="10"/>
  <c r="R80" i="10"/>
  <c r="R87" i="10"/>
  <c r="R91" i="10"/>
  <c r="R72" i="1"/>
  <c r="R92" i="1"/>
  <c r="R30" i="1"/>
  <c r="R41" i="1"/>
  <c r="R26" i="1"/>
  <c r="R37" i="1"/>
  <c r="R48" i="1"/>
  <c r="R59" i="1"/>
  <c r="R66" i="1"/>
  <c r="R70" i="1"/>
  <c r="R88" i="1"/>
  <c r="R68" i="1"/>
  <c r="R67" i="10"/>
  <c r="R71" i="10"/>
  <c r="R27" i="1"/>
  <c r="R38" i="1"/>
  <c r="R42" i="1"/>
  <c r="R49" i="1"/>
  <c r="R56" i="1"/>
  <c r="R60" i="1"/>
  <c r="R67" i="1"/>
  <c r="R71" i="1"/>
  <c r="R78" i="1"/>
  <c r="R82" i="1"/>
  <c r="R89" i="1"/>
  <c r="R69" i="1"/>
  <c r="R76" i="1"/>
  <c r="R80" i="1"/>
  <c r="R28" i="1"/>
  <c r="R39" i="1"/>
  <c r="R46" i="1"/>
  <c r="R50" i="1"/>
  <c r="R57" i="1"/>
  <c r="R61" i="1"/>
  <c r="R79" i="1"/>
  <c r="R86" i="1"/>
  <c r="R90" i="1"/>
  <c r="R77" i="1"/>
  <c r="R81" i="1"/>
  <c r="R25" i="1"/>
  <c r="R29" i="1"/>
  <c r="R36" i="1"/>
  <c r="R40" i="1"/>
  <c r="R47" i="1"/>
  <c r="R51" i="1"/>
  <c r="R58" i="1"/>
  <c r="R62" i="1"/>
  <c r="R87" i="1"/>
  <c r="R91" i="1"/>
  <c r="Q83" i="1"/>
  <c r="P53" i="10"/>
  <c r="P93" i="10"/>
  <c r="Q73" i="10"/>
  <c r="P31" i="10"/>
  <c r="Q31" i="10"/>
  <c r="P63" i="10"/>
  <c r="Q43" i="10"/>
  <c r="Q83" i="10"/>
  <c r="P43" i="10"/>
  <c r="P83" i="10"/>
  <c r="Q63" i="10"/>
  <c r="P73" i="10"/>
  <c r="Q53" i="10"/>
  <c r="Q93" i="10"/>
  <c r="P63" i="1"/>
  <c r="Q63" i="1"/>
  <c r="P53" i="1"/>
  <c r="P93" i="1"/>
  <c r="Q73" i="1"/>
  <c r="Q31" i="1"/>
  <c r="P83" i="1"/>
  <c r="Q53" i="1"/>
  <c r="P31" i="1"/>
  <c r="P43" i="1"/>
  <c r="P73" i="1"/>
  <c r="Q43" i="1"/>
  <c r="Q93" i="1"/>
  <c r="R83" i="10" l="1"/>
  <c r="R63" i="10"/>
  <c r="R43" i="1"/>
  <c r="Q95" i="1"/>
  <c r="R73" i="10"/>
  <c r="R31" i="10"/>
  <c r="R93" i="10"/>
  <c r="R43" i="10"/>
  <c r="R53" i="10"/>
  <c r="R93" i="1"/>
  <c r="R73" i="1"/>
  <c r="R83" i="1"/>
  <c r="R53" i="1"/>
  <c r="R31" i="1"/>
  <c r="R63" i="1"/>
  <c r="Q95" i="10"/>
  <c r="P95" i="10"/>
  <c r="P95" i="1"/>
  <c r="R95" i="1" l="1"/>
  <c r="R95" i="10"/>
  <c r="E205" i="9" l="1"/>
  <c r="E204" i="2"/>
  <c r="R119" i="10"/>
  <c r="R118" i="10"/>
  <c r="R117" i="10"/>
  <c r="R116" i="10"/>
  <c r="R115" i="10"/>
  <c r="R114" i="10"/>
  <c r="R120" i="10" s="1"/>
  <c r="R108" i="1"/>
  <c r="R107" i="1"/>
  <c r="R106" i="1"/>
  <c r="R105" i="1"/>
  <c r="R104" i="1"/>
  <c r="R103" i="1"/>
  <c r="A135" i="10"/>
  <c r="B133" i="10"/>
  <c r="B132" i="10"/>
  <c r="B131" i="10"/>
  <c r="B130" i="10"/>
  <c r="B129" i="10"/>
  <c r="K119" i="10"/>
  <c r="J119" i="10"/>
  <c r="H119" i="10"/>
  <c r="G119" i="10"/>
  <c r="A119" i="10"/>
  <c r="F119" i="10" s="1"/>
  <c r="K118" i="10"/>
  <c r="J118" i="10"/>
  <c r="L118" i="10" s="1"/>
  <c r="H118" i="10"/>
  <c r="G118" i="10"/>
  <c r="A118" i="10"/>
  <c r="E118" i="10" s="1"/>
  <c r="K117" i="10"/>
  <c r="J117" i="10"/>
  <c r="H117" i="10"/>
  <c r="G117" i="10"/>
  <c r="A117" i="10"/>
  <c r="F117" i="10" s="1"/>
  <c r="K116" i="10"/>
  <c r="J116" i="10"/>
  <c r="H116" i="10"/>
  <c r="G116" i="10"/>
  <c r="A116" i="10"/>
  <c r="E116" i="10" s="1"/>
  <c r="K115" i="10"/>
  <c r="J115" i="10"/>
  <c r="G115" i="10"/>
  <c r="A115" i="10"/>
  <c r="E115" i="10" s="1"/>
  <c r="K114" i="10"/>
  <c r="J114" i="10"/>
  <c r="G114" i="10"/>
  <c r="A114" i="10"/>
  <c r="H114" i="10" s="1"/>
  <c r="J112" i="10"/>
  <c r="S92" i="10"/>
  <c r="N92" i="10"/>
  <c r="M92" i="10"/>
  <c r="K92" i="10"/>
  <c r="J92" i="10"/>
  <c r="I92" i="10"/>
  <c r="H92" i="10"/>
  <c r="S91" i="10"/>
  <c r="N91" i="10"/>
  <c r="M91" i="10"/>
  <c r="O91" i="10" s="1"/>
  <c r="K91" i="10"/>
  <c r="J91" i="10"/>
  <c r="I91" i="10"/>
  <c r="H91" i="10"/>
  <c r="S90" i="10"/>
  <c r="N90" i="10"/>
  <c r="M90" i="10"/>
  <c r="K90" i="10"/>
  <c r="J90" i="10"/>
  <c r="I90" i="10"/>
  <c r="H90" i="10"/>
  <c r="S89" i="10"/>
  <c r="N89" i="10"/>
  <c r="M89" i="10"/>
  <c r="K89" i="10"/>
  <c r="J89" i="10"/>
  <c r="I89" i="10"/>
  <c r="H89" i="10"/>
  <c r="S88" i="10"/>
  <c r="N88" i="10"/>
  <c r="M88" i="10"/>
  <c r="K88" i="10"/>
  <c r="J88" i="10"/>
  <c r="I88" i="10"/>
  <c r="H88" i="10"/>
  <c r="S87" i="10"/>
  <c r="N87" i="10"/>
  <c r="M87" i="10"/>
  <c r="O87" i="10" s="1"/>
  <c r="K87" i="10"/>
  <c r="J87" i="10"/>
  <c r="I87" i="10"/>
  <c r="H87" i="10"/>
  <c r="S86" i="10"/>
  <c r="N86" i="10"/>
  <c r="M86" i="10"/>
  <c r="K86" i="10"/>
  <c r="J86" i="10"/>
  <c r="I86" i="10"/>
  <c r="H86" i="10"/>
  <c r="G85" i="10"/>
  <c r="A85" i="10"/>
  <c r="E85" i="10" s="1"/>
  <c r="S82" i="10"/>
  <c r="N82" i="10"/>
  <c r="M82" i="10"/>
  <c r="O82" i="10" s="1"/>
  <c r="K82" i="10"/>
  <c r="J82" i="10"/>
  <c r="I82" i="10"/>
  <c r="H82" i="10"/>
  <c r="S81" i="10"/>
  <c r="N81" i="10"/>
  <c r="M81" i="10"/>
  <c r="K81" i="10"/>
  <c r="J81" i="10"/>
  <c r="I81" i="10"/>
  <c r="H81" i="10"/>
  <c r="S80" i="10"/>
  <c r="N80" i="10"/>
  <c r="M80" i="10"/>
  <c r="K80" i="10"/>
  <c r="J80" i="10"/>
  <c r="L80" i="10" s="1"/>
  <c r="I80" i="10"/>
  <c r="H80" i="10"/>
  <c r="S79" i="10"/>
  <c r="N79" i="10"/>
  <c r="M79" i="10"/>
  <c r="K79" i="10"/>
  <c r="J79" i="10"/>
  <c r="I79" i="10"/>
  <c r="H79" i="10"/>
  <c r="S78" i="10"/>
  <c r="N78" i="10"/>
  <c r="M78" i="10"/>
  <c r="O78" i="10" s="1"/>
  <c r="K78" i="10"/>
  <c r="J78" i="10"/>
  <c r="I78" i="10"/>
  <c r="H78" i="10"/>
  <c r="S77" i="10"/>
  <c r="N77" i="10"/>
  <c r="M77" i="10"/>
  <c r="K77" i="10"/>
  <c r="J77" i="10"/>
  <c r="I77" i="10"/>
  <c r="H77" i="10"/>
  <c r="S76" i="10"/>
  <c r="N76" i="10"/>
  <c r="M76" i="10"/>
  <c r="K76" i="10"/>
  <c r="J76" i="10"/>
  <c r="L76" i="10" s="1"/>
  <c r="I76" i="10"/>
  <c r="H76" i="10"/>
  <c r="G75" i="10"/>
  <c r="A75" i="10"/>
  <c r="E75" i="10" s="1"/>
  <c r="S72" i="10"/>
  <c r="N72" i="10"/>
  <c r="M72" i="10"/>
  <c r="K72" i="10"/>
  <c r="J72" i="10"/>
  <c r="I72" i="10"/>
  <c r="H72" i="10"/>
  <c r="S71" i="10"/>
  <c r="N71" i="10"/>
  <c r="M71" i="10"/>
  <c r="K71" i="10"/>
  <c r="J71" i="10"/>
  <c r="L71" i="10" s="1"/>
  <c r="I71" i="10"/>
  <c r="H71" i="10"/>
  <c r="S70" i="10"/>
  <c r="N70" i="10"/>
  <c r="M70" i="10"/>
  <c r="K70" i="10"/>
  <c r="J70" i="10"/>
  <c r="I70" i="10"/>
  <c r="H70" i="10"/>
  <c r="S69" i="10"/>
  <c r="N69" i="10"/>
  <c r="M69" i="10"/>
  <c r="O69" i="10" s="1"/>
  <c r="K69" i="10"/>
  <c r="J69" i="10"/>
  <c r="I69" i="10"/>
  <c r="H69" i="10"/>
  <c r="S68" i="10"/>
  <c r="N68" i="10"/>
  <c r="M68" i="10"/>
  <c r="K68" i="10"/>
  <c r="J68" i="10"/>
  <c r="I68" i="10"/>
  <c r="H68" i="10"/>
  <c r="S67" i="10"/>
  <c r="N67" i="10"/>
  <c r="M67" i="10"/>
  <c r="K67" i="10"/>
  <c r="J67" i="10"/>
  <c r="L67" i="10" s="1"/>
  <c r="I67" i="10"/>
  <c r="H67" i="10"/>
  <c r="S66" i="10"/>
  <c r="N66" i="10"/>
  <c r="M66" i="10"/>
  <c r="K66" i="10"/>
  <c r="J66" i="10"/>
  <c r="I66" i="10"/>
  <c r="H66" i="10"/>
  <c r="G65" i="10"/>
  <c r="A65" i="10"/>
  <c r="E65" i="10" s="1"/>
  <c r="S62" i="10"/>
  <c r="N62" i="10"/>
  <c r="M62" i="10"/>
  <c r="K62" i="10"/>
  <c r="J62" i="10"/>
  <c r="L62" i="10" s="1"/>
  <c r="I62" i="10"/>
  <c r="H62" i="10"/>
  <c r="S61" i="10"/>
  <c r="N61" i="10"/>
  <c r="M61" i="10"/>
  <c r="K61" i="10"/>
  <c r="J61" i="10"/>
  <c r="I61" i="10"/>
  <c r="H61" i="10"/>
  <c r="S60" i="10"/>
  <c r="N60" i="10"/>
  <c r="M60" i="10"/>
  <c r="O60" i="10" s="1"/>
  <c r="K60" i="10"/>
  <c r="J60" i="10"/>
  <c r="I60" i="10"/>
  <c r="H60" i="10"/>
  <c r="S59" i="10"/>
  <c r="N59" i="10"/>
  <c r="M59" i="10"/>
  <c r="K59" i="10"/>
  <c r="J59" i="10"/>
  <c r="I59" i="10"/>
  <c r="H59" i="10"/>
  <c r="S58" i="10"/>
  <c r="N58" i="10"/>
  <c r="M58" i="10"/>
  <c r="K58" i="10"/>
  <c r="J58" i="10"/>
  <c r="L58" i="10" s="1"/>
  <c r="I58" i="10"/>
  <c r="H58" i="10"/>
  <c r="S57" i="10"/>
  <c r="N57" i="10"/>
  <c r="M57" i="10"/>
  <c r="K57" i="10"/>
  <c r="J57" i="10"/>
  <c r="I57" i="10"/>
  <c r="H57" i="10"/>
  <c r="S56" i="10"/>
  <c r="N56" i="10"/>
  <c r="M56" i="10"/>
  <c r="O56" i="10" s="1"/>
  <c r="K56" i="10"/>
  <c r="J56" i="10"/>
  <c r="I56" i="10"/>
  <c r="H56" i="10"/>
  <c r="G55" i="10"/>
  <c r="A55" i="10"/>
  <c r="E55" i="10" s="1"/>
  <c r="S52" i="10"/>
  <c r="N52" i="10"/>
  <c r="M52" i="10"/>
  <c r="K52" i="10"/>
  <c r="J52" i="10"/>
  <c r="I52" i="10"/>
  <c r="H52" i="10"/>
  <c r="S51" i="10"/>
  <c r="N51" i="10"/>
  <c r="M51" i="10"/>
  <c r="O51" i="10" s="1"/>
  <c r="K51" i="10"/>
  <c r="J51" i="10"/>
  <c r="I51" i="10"/>
  <c r="H51" i="10"/>
  <c r="S50" i="10"/>
  <c r="N50" i="10"/>
  <c r="M50" i="10"/>
  <c r="K50" i="10"/>
  <c r="J50" i="10"/>
  <c r="I50" i="10"/>
  <c r="H50" i="10"/>
  <c r="S49" i="10"/>
  <c r="N49" i="10"/>
  <c r="M49" i="10"/>
  <c r="K49" i="10"/>
  <c r="J49" i="10"/>
  <c r="L49" i="10" s="1"/>
  <c r="I49" i="10"/>
  <c r="H49" i="10"/>
  <c r="S48" i="10"/>
  <c r="N48" i="10"/>
  <c r="M48" i="10"/>
  <c r="K48" i="10"/>
  <c r="J48" i="10"/>
  <c r="I48" i="10"/>
  <c r="H48" i="10"/>
  <c r="S47" i="10"/>
  <c r="N47" i="10"/>
  <c r="M47" i="10"/>
  <c r="O47" i="10" s="1"/>
  <c r="K47" i="10"/>
  <c r="J47" i="10"/>
  <c r="I47" i="10"/>
  <c r="H47" i="10"/>
  <c r="S46" i="10"/>
  <c r="N46" i="10"/>
  <c r="M46" i="10"/>
  <c r="K46" i="10"/>
  <c r="J46" i="10"/>
  <c r="I46" i="10"/>
  <c r="H46" i="10"/>
  <c r="G45" i="10"/>
  <c r="A45" i="10"/>
  <c r="E45" i="10" s="1"/>
  <c r="S42" i="10"/>
  <c r="N42" i="10"/>
  <c r="M42" i="10"/>
  <c r="O42" i="10" s="1"/>
  <c r="K42" i="10"/>
  <c r="J42" i="10"/>
  <c r="I42" i="10"/>
  <c r="H42" i="10"/>
  <c r="S41" i="10"/>
  <c r="N41" i="10"/>
  <c r="M41" i="10"/>
  <c r="K41" i="10"/>
  <c r="J41" i="10"/>
  <c r="I41" i="10"/>
  <c r="H41" i="10"/>
  <c r="S40" i="10"/>
  <c r="N40" i="10"/>
  <c r="M40" i="10"/>
  <c r="K40" i="10"/>
  <c r="J40" i="10"/>
  <c r="L40" i="10" s="1"/>
  <c r="I40" i="10"/>
  <c r="H40" i="10"/>
  <c r="S39" i="10"/>
  <c r="N39" i="10"/>
  <c r="M39" i="10"/>
  <c r="K39" i="10"/>
  <c r="J39" i="10"/>
  <c r="I39" i="10"/>
  <c r="H39" i="10"/>
  <c r="S38" i="10"/>
  <c r="N38" i="10"/>
  <c r="M38" i="10"/>
  <c r="O38" i="10" s="1"/>
  <c r="K38" i="10"/>
  <c r="J38" i="10"/>
  <c r="I38" i="10"/>
  <c r="H38" i="10"/>
  <c r="S37" i="10"/>
  <c r="N37" i="10"/>
  <c r="M37" i="10"/>
  <c r="K37" i="10"/>
  <c r="J37" i="10"/>
  <c r="I37" i="10"/>
  <c r="H37" i="10"/>
  <c r="S36" i="10"/>
  <c r="N36" i="10"/>
  <c r="M36" i="10"/>
  <c r="K36" i="10"/>
  <c r="J36" i="10"/>
  <c r="L36" i="10" s="1"/>
  <c r="I36" i="10"/>
  <c r="H36" i="10"/>
  <c r="G35" i="10"/>
  <c r="A35" i="10"/>
  <c r="E35" i="10" s="1"/>
  <c r="J34" i="10"/>
  <c r="S30" i="10"/>
  <c r="N30" i="10"/>
  <c r="M30" i="10"/>
  <c r="O30" i="10" s="1"/>
  <c r="K30" i="10"/>
  <c r="J30" i="10"/>
  <c r="I30" i="10"/>
  <c r="H30" i="10"/>
  <c r="A30" i="10"/>
  <c r="G30" i="10" s="1"/>
  <c r="S29" i="10"/>
  <c r="N29" i="10"/>
  <c r="M29" i="10"/>
  <c r="O29" i="10" s="1"/>
  <c r="K29" i="10"/>
  <c r="J29" i="10"/>
  <c r="I29" i="10"/>
  <c r="H29" i="10"/>
  <c r="A29" i="10"/>
  <c r="G29" i="10" s="1"/>
  <c r="S28" i="10"/>
  <c r="N28" i="10"/>
  <c r="M28" i="10"/>
  <c r="O28" i="10" s="1"/>
  <c r="K28" i="10"/>
  <c r="J28" i="10"/>
  <c r="I28" i="10"/>
  <c r="H28" i="10"/>
  <c r="A28" i="10"/>
  <c r="G28" i="10" s="1"/>
  <c r="S27" i="10"/>
  <c r="N27" i="10"/>
  <c r="M27" i="10"/>
  <c r="O27" i="10" s="1"/>
  <c r="K27" i="10"/>
  <c r="J27" i="10"/>
  <c r="I27" i="10"/>
  <c r="H27" i="10"/>
  <c r="A27" i="10"/>
  <c r="G27" i="10" s="1"/>
  <c r="S26" i="10"/>
  <c r="N26" i="10"/>
  <c r="M26" i="10"/>
  <c r="K26" i="10"/>
  <c r="J26" i="10"/>
  <c r="I26" i="10"/>
  <c r="H26" i="10"/>
  <c r="A26" i="10"/>
  <c r="G26" i="10" s="1"/>
  <c r="S25" i="10"/>
  <c r="N25" i="10"/>
  <c r="N31" i="10" s="1"/>
  <c r="M25" i="10"/>
  <c r="O25" i="10" s="1"/>
  <c r="K25" i="10"/>
  <c r="J25" i="10"/>
  <c r="I25" i="10"/>
  <c r="I31" i="10" s="1"/>
  <c r="H25" i="10"/>
  <c r="A25" i="10"/>
  <c r="G25" i="10" s="1"/>
  <c r="J24" i="10"/>
  <c r="C212" i="9"/>
  <c r="C211" i="9"/>
  <c r="C210" i="9"/>
  <c r="C209" i="9"/>
  <c r="C208" i="9"/>
  <c r="C207" i="9"/>
  <c r="E206" i="9"/>
  <c r="C206" i="9"/>
  <c r="C205" i="9"/>
  <c r="C201" i="9"/>
  <c r="C200" i="9"/>
  <c r="C199" i="9"/>
  <c r="C198" i="9"/>
  <c r="C197" i="9"/>
  <c r="H155" i="9"/>
  <c r="H156" i="9" s="1"/>
  <c r="K113" i="10" s="1"/>
  <c r="N136" i="9"/>
  <c r="N125" i="9"/>
  <c r="N114" i="9"/>
  <c r="N103" i="9"/>
  <c r="N92" i="9"/>
  <c r="N81" i="9"/>
  <c r="I34" i="10" s="1"/>
  <c r="N57" i="9"/>
  <c r="I24" i="10" s="1"/>
  <c r="G125" i="9"/>
  <c r="H125" i="9" s="1"/>
  <c r="I125" i="9" s="1"/>
  <c r="J125" i="9" s="1"/>
  <c r="B127" i="10" l="1"/>
  <c r="R109" i="1"/>
  <c r="O26" i="10"/>
  <c r="L89" i="10"/>
  <c r="O68" i="10"/>
  <c r="L70" i="10"/>
  <c r="O72" i="10"/>
  <c r="O77" i="10"/>
  <c r="L79" i="10"/>
  <c r="O81" i="10"/>
  <c r="O86" i="10"/>
  <c r="L88" i="10"/>
  <c r="O90" i="10"/>
  <c r="L92" i="10"/>
  <c r="L114" i="10"/>
  <c r="L115" i="10"/>
  <c r="L119" i="10"/>
  <c r="K34" i="10"/>
  <c r="M34" i="10" s="1"/>
  <c r="L37" i="10"/>
  <c r="O39" i="10"/>
  <c r="L41" i="10"/>
  <c r="L46" i="10"/>
  <c r="O48" i="10"/>
  <c r="L50" i="10"/>
  <c r="O52" i="10"/>
  <c r="O57" i="10"/>
  <c r="L59" i="10"/>
  <c r="O61" i="10"/>
  <c r="O66" i="10"/>
  <c r="L68" i="10"/>
  <c r="O70" i="10"/>
  <c r="L72" i="10"/>
  <c r="L77" i="10"/>
  <c r="O79" i="10"/>
  <c r="L81" i="10"/>
  <c r="L86" i="10"/>
  <c r="O88" i="10"/>
  <c r="L90" i="10"/>
  <c r="O92" i="10"/>
  <c r="L117" i="10"/>
  <c r="O37" i="10"/>
  <c r="L39" i="10"/>
  <c r="O41" i="10"/>
  <c r="O46" i="10"/>
  <c r="L48" i="10"/>
  <c r="O50" i="10"/>
  <c r="L52" i="10"/>
  <c r="L57" i="10"/>
  <c r="O59" i="10"/>
  <c r="L61" i="10"/>
  <c r="L66" i="10"/>
  <c r="K24" i="10"/>
  <c r="M24" i="10" s="1"/>
  <c r="L25" i="10"/>
  <c r="L26" i="10"/>
  <c r="L27" i="10"/>
  <c r="L28" i="10"/>
  <c r="L29" i="10"/>
  <c r="L30" i="10"/>
  <c r="O36" i="10"/>
  <c r="L38" i="10"/>
  <c r="O40" i="10"/>
  <c r="L42" i="10"/>
  <c r="L47" i="10"/>
  <c r="O49" i="10"/>
  <c r="L51" i="10"/>
  <c r="L56" i="10"/>
  <c r="O58" i="10"/>
  <c r="L60" i="10"/>
  <c r="O62" i="10"/>
  <c r="O67" i="10"/>
  <c r="L69" i="10"/>
  <c r="O71" i="10"/>
  <c r="O76" i="10"/>
  <c r="L78" i="10"/>
  <c r="O80" i="10"/>
  <c r="L82" i="10"/>
  <c r="L87" i="10"/>
  <c r="O89" i="10"/>
  <c r="L91" i="10"/>
  <c r="L116" i="10"/>
  <c r="J63" i="10"/>
  <c r="I93" i="10"/>
  <c r="K112" i="10"/>
  <c r="B126" i="10"/>
  <c r="J43" i="10"/>
  <c r="S43" i="10"/>
  <c r="M53" i="10"/>
  <c r="S63" i="10"/>
  <c r="M73" i="10"/>
  <c r="J83" i="10"/>
  <c r="N93" i="10"/>
  <c r="D29" i="10"/>
  <c r="K31" i="10"/>
  <c r="M43" i="10"/>
  <c r="J53" i="10"/>
  <c r="S53" i="10"/>
  <c r="M63" i="10"/>
  <c r="J73" i="10"/>
  <c r="S73" i="10"/>
  <c r="M83" i="10"/>
  <c r="K93" i="10"/>
  <c r="D25" i="10"/>
  <c r="I73" i="10"/>
  <c r="K73" i="10"/>
  <c r="N73" i="10"/>
  <c r="K120" i="10"/>
  <c r="J31" i="10"/>
  <c r="M31" i="10"/>
  <c r="O31" i="10" s="1"/>
  <c r="S31" i="10"/>
  <c r="D27" i="10"/>
  <c r="D35" i="10"/>
  <c r="D26" i="10"/>
  <c r="D28" i="10"/>
  <c r="D30" i="10"/>
  <c r="I53" i="10"/>
  <c r="K53" i="10"/>
  <c r="N53" i="10"/>
  <c r="D55" i="10"/>
  <c r="J93" i="10"/>
  <c r="L93" i="10" s="1"/>
  <c r="M93" i="10"/>
  <c r="S93" i="10"/>
  <c r="D115" i="10"/>
  <c r="D75" i="10"/>
  <c r="F25" i="10"/>
  <c r="F26" i="10"/>
  <c r="F27" i="10"/>
  <c r="F28" i="10"/>
  <c r="F29" i="10"/>
  <c r="F30" i="10"/>
  <c r="F35" i="10"/>
  <c r="I43" i="10"/>
  <c r="K43" i="10"/>
  <c r="N43" i="10"/>
  <c r="D45" i="10"/>
  <c r="F55" i="10"/>
  <c r="I63" i="10"/>
  <c r="K63" i="10"/>
  <c r="N63" i="10"/>
  <c r="D65" i="10"/>
  <c r="F75" i="10"/>
  <c r="S83" i="10"/>
  <c r="I83" i="10"/>
  <c r="K83" i="10"/>
  <c r="D85" i="10"/>
  <c r="F115" i="10"/>
  <c r="D116" i="10"/>
  <c r="D118" i="10"/>
  <c r="F45" i="10"/>
  <c r="F65" i="10"/>
  <c r="F85" i="10"/>
  <c r="F116" i="10"/>
  <c r="F118" i="10"/>
  <c r="E114" i="10"/>
  <c r="E117" i="10"/>
  <c r="E119" i="10"/>
  <c r="E25" i="10"/>
  <c r="E26" i="10"/>
  <c r="E27" i="10"/>
  <c r="E28" i="10"/>
  <c r="E29" i="10"/>
  <c r="E30" i="10"/>
  <c r="D114" i="10"/>
  <c r="F114" i="10"/>
  <c r="D117" i="10"/>
  <c r="D119" i="10"/>
  <c r="J120" i="10"/>
  <c r="L120" i="10" s="1"/>
  <c r="N83" i="10"/>
  <c r="G92" i="9"/>
  <c r="H92" i="9" s="1"/>
  <c r="I92" i="9" s="1"/>
  <c r="J92" i="9" s="1"/>
  <c r="K92" i="9" s="1"/>
  <c r="L92" i="9" s="1"/>
  <c r="G114" i="9"/>
  <c r="H114" i="9" s="1"/>
  <c r="I114" i="9" s="1"/>
  <c r="J114" i="9" s="1"/>
  <c r="G136" i="9"/>
  <c r="H136" i="9" s="1"/>
  <c r="I136" i="9" s="1"/>
  <c r="J136" i="9" s="1"/>
  <c r="H57" i="9"/>
  <c r="I57" i="9" s="1"/>
  <c r="J57" i="9" s="1"/>
  <c r="K57" i="9" s="1"/>
  <c r="L57" i="9" s="1"/>
  <c r="G81" i="9"/>
  <c r="G103" i="9"/>
  <c r="H103" i="9" s="1"/>
  <c r="I103" i="9" s="1"/>
  <c r="J103" i="9" s="1"/>
  <c r="L31" i="10" l="1"/>
  <c r="O73" i="10"/>
  <c r="O93" i="10"/>
  <c r="L34" i="10"/>
  <c r="L112" i="10" s="1"/>
  <c r="L43" i="10"/>
  <c r="L63" i="10"/>
  <c r="L73" i="10"/>
  <c r="O43" i="10"/>
  <c r="O53" i="10"/>
  <c r="N24" i="10"/>
  <c r="P24" i="10" s="1"/>
  <c r="O83" i="10"/>
  <c r="O63" i="10"/>
  <c r="L83" i="10"/>
  <c r="L53" i="10"/>
  <c r="L24" i="10"/>
  <c r="N34" i="10"/>
  <c r="P34" i="10" s="1"/>
  <c r="N95" i="10"/>
  <c r="I95" i="10"/>
  <c r="M95" i="10"/>
  <c r="K95" i="10"/>
  <c r="J95" i="10"/>
  <c r="S95" i="10"/>
  <c r="G155" i="9"/>
  <c r="H81" i="9"/>
  <c r="I81" i="9" s="1"/>
  <c r="J81" i="9" s="1"/>
  <c r="K81" i="9" s="1"/>
  <c r="L81" i="9" s="1"/>
  <c r="O95" i="10" l="1"/>
  <c r="O34" i="10"/>
  <c r="Q24" i="10"/>
  <c r="R24" i="10" s="1"/>
  <c r="Q34" i="10"/>
  <c r="R34" i="10" s="1"/>
  <c r="O24" i="10"/>
  <c r="L95" i="10"/>
  <c r="B121" i="1"/>
  <c r="B120" i="1"/>
  <c r="B119" i="1"/>
  <c r="A124" i="1"/>
  <c r="C200" i="2"/>
  <c r="C199" i="2"/>
  <c r="C198" i="2"/>
  <c r="C197" i="2"/>
  <c r="C196" i="2"/>
  <c r="H155" i="2"/>
  <c r="K101" i="1" s="1"/>
  <c r="I30" i="1"/>
  <c r="I29" i="1"/>
  <c r="I28" i="1"/>
  <c r="I27" i="1"/>
  <c r="I26" i="1"/>
  <c r="I24" i="1"/>
  <c r="I92" i="1"/>
  <c r="I91" i="1"/>
  <c r="I90" i="1"/>
  <c r="I89" i="1"/>
  <c r="I88" i="1"/>
  <c r="I87" i="1"/>
  <c r="I86" i="1"/>
  <c r="I82" i="1"/>
  <c r="I81" i="1"/>
  <c r="I80" i="1"/>
  <c r="I79" i="1"/>
  <c r="I78" i="1"/>
  <c r="I77" i="1"/>
  <c r="I76" i="1"/>
  <c r="I72" i="1"/>
  <c r="I71" i="1"/>
  <c r="I70" i="1"/>
  <c r="I69" i="1"/>
  <c r="I68" i="1"/>
  <c r="I67" i="1"/>
  <c r="I66" i="1"/>
  <c r="I62" i="1"/>
  <c r="I61" i="1"/>
  <c r="I60" i="1"/>
  <c r="I59" i="1"/>
  <c r="I58" i="1"/>
  <c r="I57" i="1"/>
  <c r="I56" i="1"/>
  <c r="I52" i="1"/>
  <c r="I51" i="1"/>
  <c r="I50" i="1"/>
  <c r="I49" i="1"/>
  <c r="I48" i="1"/>
  <c r="I47" i="1"/>
  <c r="I46" i="1"/>
  <c r="I42" i="1"/>
  <c r="I41" i="1"/>
  <c r="I40" i="1"/>
  <c r="I39" i="1"/>
  <c r="I38" i="1"/>
  <c r="I37" i="1"/>
  <c r="I36" i="1"/>
  <c r="I25" i="1"/>
  <c r="N136" i="2"/>
  <c r="N125" i="2"/>
  <c r="N114" i="2"/>
  <c r="N103" i="2"/>
  <c r="N92" i="2"/>
  <c r="N81" i="2"/>
  <c r="E205" i="2"/>
  <c r="B115" i="1" s="1"/>
  <c r="C8" i="1"/>
  <c r="R9" i="1"/>
  <c r="R8" i="1"/>
  <c r="C7" i="1"/>
  <c r="B116" i="1" l="1"/>
  <c r="I53" i="1"/>
  <c r="I73" i="1"/>
  <c r="I93" i="1"/>
  <c r="I31" i="1"/>
  <c r="H156" i="2"/>
  <c r="K102" i="1" s="1"/>
  <c r="I34" i="1"/>
  <c r="I43" i="1"/>
  <c r="I63" i="1"/>
  <c r="I83" i="1"/>
  <c r="R6" i="1"/>
  <c r="C6" i="1"/>
  <c r="J101" i="1"/>
  <c r="J34" i="1"/>
  <c r="J24" i="1"/>
  <c r="I95" i="1" l="1"/>
  <c r="G108" i="1"/>
  <c r="G107" i="1"/>
  <c r="G106" i="1"/>
  <c r="G105" i="1"/>
  <c r="G104" i="1"/>
  <c r="G103" i="1"/>
  <c r="A108" i="1"/>
  <c r="F108" i="1" s="1"/>
  <c r="A107" i="1"/>
  <c r="F107" i="1" s="1"/>
  <c r="A106" i="1"/>
  <c r="F106" i="1" s="1"/>
  <c r="A105" i="1"/>
  <c r="F105" i="1" s="1"/>
  <c r="A104" i="1"/>
  <c r="F104" i="1" s="1"/>
  <c r="A103" i="1"/>
  <c r="H103" i="1" s="1"/>
  <c r="S92" i="1"/>
  <c r="N92" i="1"/>
  <c r="M92" i="1"/>
  <c r="K92" i="1"/>
  <c r="J92" i="1"/>
  <c r="S91" i="1"/>
  <c r="N91" i="1"/>
  <c r="M91" i="1"/>
  <c r="K91" i="1"/>
  <c r="J91" i="1"/>
  <c r="L91" i="1" s="1"/>
  <c r="S90" i="1"/>
  <c r="N90" i="1"/>
  <c r="M90" i="1"/>
  <c r="K90" i="1"/>
  <c r="J90" i="1"/>
  <c r="S89" i="1"/>
  <c r="N89" i="1"/>
  <c r="M89" i="1"/>
  <c r="O89" i="1" s="1"/>
  <c r="K89" i="1"/>
  <c r="J89" i="1"/>
  <c r="S88" i="1"/>
  <c r="N88" i="1"/>
  <c r="M88" i="1"/>
  <c r="K88" i="1"/>
  <c r="J88" i="1"/>
  <c r="S87" i="1"/>
  <c r="N87" i="1"/>
  <c r="M87" i="1"/>
  <c r="K87" i="1"/>
  <c r="J87" i="1"/>
  <c r="L87" i="1" s="1"/>
  <c r="S86" i="1"/>
  <c r="N86" i="1"/>
  <c r="M86" i="1"/>
  <c r="K86" i="1"/>
  <c r="J86" i="1"/>
  <c r="S82" i="1"/>
  <c r="N82" i="1"/>
  <c r="M82" i="1"/>
  <c r="O82" i="1" s="1"/>
  <c r="K82" i="1"/>
  <c r="J82" i="1"/>
  <c r="S81" i="1"/>
  <c r="N81" i="1"/>
  <c r="M81" i="1"/>
  <c r="K81" i="1"/>
  <c r="J81" i="1"/>
  <c r="S80" i="1"/>
  <c r="N80" i="1"/>
  <c r="M80" i="1"/>
  <c r="K80" i="1"/>
  <c r="J80" i="1"/>
  <c r="L80" i="1" s="1"/>
  <c r="S79" i="1"/>
  <c r="N79" i="1"/>
  <c r="M79" i="1"/>
  <c r="K79" i="1"/>
  <c r="J79" i="1"/>
  <c r="S78" i="1"/>
  <c r="N78" i="1"/>
  <c r="M78" i="1"/>
  <c r="O78" i="1" s="1"/>
  <c r="K78" i="1"/>
  <c r="J78" i="1"/>
  <c r="S77" i="1"/>
  <c r="N77" i="1"/>
  <c r="M77" i="1"/>
  <c r="K77" i="1"/>
  <c r="J77" i="1"/>
  <c r="S76" i="1"/>
  <c r="N76" i="1"/>
  <c r="M76" i="1"/>
  <c r="K76" i="1"/>
  <c r="J76" i="1"/>
  <c r="L76" i="1" s="1"/>
  <c r="A85" i="1"/>
  <c r="F85" i="1" s="1"/>
  <c r="A75" i="1"/>
  <c r="F75" i="1" s="1"/>
  <c r="A65" i="1"/>
  <c r="F65" i="1" s="1"/>
  <c r="G85" i="1"/>
  <c r="G75" i="1"/>
  <c r="G65" i="1"/>
  <c r="G55" i="1"/>
  <c r="A55" i="1"/>
  <c r="F55" i="1" s="1"/>
  <c r="G45" i="1"/>
  <c r="A45" i="1"/>
  <c r="H92" i="1"/>
  <c r="H91" i="1"/>
  <c r="H90" i="1"/>
  <c r="H89" i="1"/>
  <c r="H88" i="1"/>
  <c r="H87" i="1"/>
  <c r="H86" i="1"/>
  <c r="H82" i="1"/>
  <c r="H81" i="1"/>
  <c r="H80" i="1"/>
  <c r="H79" i="1"/>
  <c r="H78" i="1"/>
  <c r="H77" i="1"/>
  <c r="H76" i="1"/>
  <c r="G35" i="1"/>
  <c r="A35" i="1"/>
  <c r="H72" i="1"/>
  <c r="H71" i="1"/>
  <c r="H70" i="1"/>
  <c r="H69" i="1"/>
  <c r="H68" i="1"/>
  <c r="H67" i="1"/>
  <c r="H66" i="1"/>
  <c r="H62" i="1"/>
  <c r="H61" i="1"/>
  <c r="H60" i="1"/>
  <c r="H59" i="1"/>
  <c r="H58" i="1"/>
  <c r="H57" i="1"/>
  <c r="H56" i="1"/>
  <c r="H52" i="1"/>
  <c r="H51" i="1"/>
  <c r="H50" i="1"/>
  <c r="H49" i="1"/>
  <c r="H48" i="1"/>
  <c r="H47" i="1"/>
  <c r="H46" i="1"/>
  <c r="H42" i="1"/>
  <c r="H41" i="1"/>
  <c r="H40" i="1"/>
  <c r="H39" i="1"/>
  <c r="H38" i="1"/>
  <c r="H37" i="1"/>
  <c r="H36" i="1"/>
  <c r="H30" i="1"/>
  <c r="H29" i="1"/>
  <c r="H28" i="1"/>
  <c r="H27" i="1"/>
  <c r="H26" i="1"/>
  <c r="H25" i="1"/>
  <c r="A30" i="1"/>
  <c r="F30" i="1" s="1"/>
  <c r="A29" i="1"/>
  <c r="F29" i="1" s="1"/>
  <c r="A28" i="1"/>
  <c r="F28" i="1" s="1"/>
  <c r="A27" i="1"/>
  <c r="F27" i="1" s="1"/>
  <c r="A26" i="1"/>
  <c r="F26" i="1" s="1"/>
  <c r="A25" i="1"/>
  <c r="S30" i="1"/>
  <c r="N30" i="1"/>
  <c r="M30" i="1"/>
  <c r="K30" i="1"/>
  <c r="J30" i="1"/>
  <c r="S29" i="1"/>
  <c r="N29" i="1"/>
  <c r="M29" i="1"/>
  <c r="K29" i="1"/>
  <c r="J29" i="1"/>
  <c r="L29" i="1" s="1"/>
  <c r="K108" i="1"/>
  <c r="J108" i="1"/>
  <c r="K107" i="1"/>
  <c r="J107" i="1"/>
  <c r="L107" i="1" s="1"/>
  <c r="K106" i="1"/>
  <c r="J106" i="1"/>
  <c r="K105" i="1"/>
  <c r="J105" i="1"/>
  <c r="L105" i="1" s="1"/>
  <c r="K104" i="1"/>
  <c r="J104" i="1"/>
  <c r="K103" i="1"/>
  <c r="J103" i="1"/>
  <c r="L103" i="1" s="1"/>
  <c r="H108" i="1"/>
  <c r="H107" i="1"/>
  <c r="H106" i="1"/>
  <c r="H105" i="1"/>
  <c r="S72" i="1"/>
  <c r="N72" i="1"/>
  <c r="M72" i="1"/>
  <c r="K72" i="1"/>
  <c r="J72" i="1"/>
  <c r="S71" i="1"/>
  <c r="N71" i="1"/>
  <c r="M71" i="1"/>
  <c r="O71" i="1" s="1"/>
  <c r="K71" i="1"/>
  <c r="J71" i="1"/>
  <c r="S70" i="1"/>
  <c r="N70" i="1"/>
  <c r="M70" i="1"/>
  <c r="K70" i="1"/>
  <c r="J70" i="1"/>
  <c r="S69" i="1"/>
  <c r="N69" i="1"/>
  <c r="M69" i="1"/>
  <c r="K69" i="1"/>
  <c r="J69" i="1"/>
  <c r="L69" i="1" s="1"/>
  <c r="S68" i="1"/>
  <c r="N68" i="1"/>
  <c r="M68" i="1"/>
  <c r="K68" i="1"/>
  <c r="J68" i="1"/>
  <c r="S67" i="1"/>
  <c r="N67" i="1"/>
  <c r="M67" i="1"/>
  <c r="O67" i="1" s="1"/>
  <c r="K67" i="1"/>
  <c r="J67" i="1"/>
  <c r="S66" i="1"/>
  <c r="N66" i="1"/>
  <c r="M66" i="1"/>
  <c r="K66" i="1"/>
  <c r="J66" i="1"/>
  <c r="S62" i="1"/>
  <c r="N62" i="1"/>
  <c r="M62" i="1"/>
  <c r="K62" i="1"/>
  <c r="J62" i="1"/>
  <c r="L62" i="1" s="1"/>
  <c r="S61" i="1"/>
  <c r="N61" i="1"/>
  <c r="M61" i="1"/>
  <c r="K61" i="1"/>
  <c r="J61" i="1"/>
  <c r="S60" i="1"/>
  <c r="N60" i="1"/>
  <c r="M60" i="1"/>
  <c r="O60" i="1" s="1"/>
  <c r="K60" i="1"/>
  <c r="J60" i="1"/>
  <c r="S59" i="1"/>
  <c r="N59" i="1"/>
  <c r="M59" i="1"/>
  <c r="K59" i="1"/>
  <c r="J59" i="1"/>
  <c r="S58" i="1"/>
  <c r="N58" i="1"/>
  <c r="M58" i="1"/>
  <c r="K58" i="1"/>
  <c r="J58" i="1"/>
  <c r="L58" i="1" s="1"/>
  <c r="S57" i="1"/>
  <c r="N57" i="1"/>
  <c r="M57" i="1"/>
  <c r="K57" i="1"/>
  <c r="J57" i="1"/>
  <c r="S56" i="1"/>
  <c r="N56" i="1"/>
  <c r="M56" i="1"/>
  <c r="O56" i="1" s="1"/>
  <c r="K56" i="1"/>
  <c r="J56" i="1"/>
  <c r="S28" i="1"/>
  <c r="N28" i="1"/>
  <c r="M28" i="1"/>
  <c r="K28" i="1"/>
  <c r="J28" i="1"/>
  <c r="S27" i="1"/>
  <c r="N27" i="1"/>
  <c r="M27" i="1"/>
  <c r="K27" i="1"/>
  <c r="J27" i="1"/>
  <c r="L27" i="1" s="1"/>
  <c r="S26" i="1"/>
  <c r="N26" i="1"/>
  <c r="M26" i="1"/>
  <c r="K26" i="1"/>
  <c r="J26" i="1"/>
  <c r="S25" i="1"/>
  <c r="N25" i="1"/>
  <c r="M25" i="1"/>
  <c r="O25" i="1" s="1"/>
  <c r="K25" i="1"/>
  <c r="J25" i="1"/>
  <c r="S52" i="1"/>
  <c r="N52" i="1"/>
  <c r="M52" i="1"/>
  <c r="K52" i="1"/>
  <c r="J52" i="1"/>
  <c r="S51" i="1"/>
  <c r="N51" i="1"/>
  <c r="M51" i="1"/>
  <c r="K51" i="1"/>
  <c r="J51" i="1"/>
  <c r="L51" i="1" s="1"/>
  <c r="S50" i="1"/>
  <c r="N50" i="1"/>
  <c r="M50" i="1"/>
  <c r="K50" i="1"/>
  <c r="J50" i="1"/>
  <c r="S49" i="1"/>
  <c r="N49" i="1"/>
  <c r="M49" i="1"/>
  <c r="O49" i="1" s="1"/>
  <c r="K49" i="1"/>
  <c r="J49" i="1"/>
  <c r="S48" i="1"/>
  <c r="N48" i="1"/>
  <c r="M48" i="1"/>
  <c r="K48" i="1"/>
  <c r="J48" i="1"/>
  <c r="S47" i="1"/>
  <c r="N47" i="1"/>
  <c r="M47" i="1"/>
  <c r="K47" i="1"/>
  <c r="J47" i="1"/>
  <c r="L47" i="1" s="1"/>
  <c r="S46" i="1"/>
  <c r="N46" i="1"/>
  <c r="M46" i="1"/>
  <c r="K46" i="1"/>
  <c r="J46" i="1"/>
  <c r="S42" i="1"/>
  <c r="N42" i="1"/>
  <c r="M42" i="1"/>
  <c r="O42" i="1" s="1"/>
  <c r="K42" i="1"/>
  <c r="J42" i="1"/>
  <c r="S41" i="1"/>
  <c r="N41" i="1"/>
  <c r="M41" i="1"/>
  <c r="K41" i="1"/>
  <c r="J41" i="1"/>
  <c r="S40" i="1"/>
  <c r="N40" i="1"/>
  <c r="M40" i="1"/>
  <c r="K40" i="1"/>
  <c r="J40" i="1"/>
  <c r="L40" i="1" s="1"/>
  <c r="S39" i="1"/>
  <c r="N39" i="1"/>
  <c r="M39" i="1"/>
  <c r="K39" i="1"/>
  <c r="J39" i="1"/>
  <c r="S38" i="1"/>
  <c r="N38" i="1"/>
  <c r="M38" i="1"/>
  <c r="K38" i="1"/>
  <c r="J38" i="1"/>
  <c r="S37" i="1"/>
  <c r="N37" i="1"/>
  <c r="M37" i="1"/>
  <c r="K37" i="1"/>
  <c r="J37" i="1"/>
  <c r="S36" i="1"/>
  <c r="N36" i="1"/>
  <c r="M36" i="1"/>
  <c r="K36" i="1"/>
  <c r="J36" i="1"/>
  <c r="L36" i="1" s="1"/>
  <c r="R7" i="1"/>
  <c r="C211" i="2"/>
  <c r="C210" i="2"/>
  <c r="C209" i="2"/>
  <c r="C208" i="2"/>
  <c r="C207" i="2"/>
  <c r="C206" i="2"/>
  <c r="C205" i="2"/>
  <c r="C204" i="2"/>
  <c r="G103" i="2"/>
  <c r="H103" i="2" s="1"/>
  <c r="I103" i="2" s="1"/>
  <c r="J103" i="2" s="1"/>
  <c r="K24" i="1"/>
  <c r="M24" i="1" s="1"/>
  <c r="O38" i="1" l="1"/>
  <c r="L37" i="1"/>
  <c r="O39" i="1"/>
  <c r="L41" i="1"/>
  <c r="O46" i="1"/>
  <c r="L48" i="1"/>
  <c r="O50" i="1"/>
  <c r="L52" i="1"/>
  <c r="O26" i="1"/>
  <c r="L28" i="1"/>
  <c r="O57" i="1"/>
  <c r="L59" i="1"/>
  <c r="O61" i="1"/>
  <c r="L66" i="1"/>
  <c r="O68" i="1"/>
  <c r="L70" i="1"/>
  <c r="O72" i="1"/>
  <c r="L30" i="1"/>
  <c r="L77" i="1"/>
  <c r="O79" i="1"/>
  <c r="L81" i="1"/>
  <c r="O86" i="1"/>
  <c r="L88" i="1"/>
  <c r="O90" i="1"/>
  <c r="L92" i="1"/>
  <c r="O36" i="1"/>
  <c r="L38" i="1"/>
  <c r="O40" i="1"/>
  <c r="L42" i="1"/>
  <c r="O47" i="1"/>
  <c r="L49" i="1"/>
  <c r="O51" i="1"/>
  <c r="L25" i="1"/>
  <c r="O27" i="1"/>
  <c r="L56" i="1"/>
  <c r="O58" i="1"/>
  <c r="L60" i="1"/>
  <c r="O62" i="1"/>
  <c r="L67" i="1"/>
  <c r="O69" i="1"/>
  <c r="L71" i="1"/>
  <c r="L104" i="1"/>
  <c r="L106" i="1"/>
  <c r="L108" i="1"/>
  <c r="O29" i="1"/>
  <c r="O76" i="1"/>
  <c r="L78" i="1"/>
  <c r="O80" i="1"/>
  <c r="L82" i="1"/>
  <c r="O87" i="1"/>
  <c r="L89" i="1"/>
  <c r="O91" i="1"/>
  <c r="O37" i="1"/>
  <c r="L39" i="1"/>
  <c r="O41" i="1"/>
  <c r="L46" i="1"/>
  <c r="O48" i="1"/>
  <c r="L50" i="1"/>
  <c r="O52" i="1"/>
  <c r="L26" i="1"/>
  <c r="O28" i="1"/>
  <c r="L57" i="1"/>
  <c r="O59" i="1"/>
  <c r="L61" i="1"/>
  <c r="O66" i="1"/>
  <c r="L68" i="1"/>
  <c r="O70" i="1"/>
  <c r="L72" i="1"/>
  <c r="O30" i="1"/>
  <c r="O77" i="1"/>
  <c r="L79" i="1"/>
  <c r="O81" i="1"/>
  <c r="L86" i="1"/>
  <c r="O88" i="1"/>
  <c r="L90" i="1"/>
  <c r="O92" i="1"/>
  <c r="L24" i="1"/>
  <c r="L101" i="1" s="1"/>
  <c r="N24" i="1"/>
  <c r="P24" i="1" s="1"/>
  <c r="J109" i="1"/>
  <c r="K109" i="1"/>
  <c r="F35" i="1"/>
  <c r="E35" i="1"/>
  <c r="F45" i="1"/>
  <c r="E45" i="1"/>
  <c r="J83" i="1"/>
  <c r="F25" i="1"/>
  <c r="E25" i="1"/>
  <c r="F103" i="1"/>
  <c r="E103" i="1"/>
  <c r="D25" i="1"/>
  <c r="K83" i="1"/>
  <c r="M83" i="1"/>
  <c r="S83" i="1"/>
  <c r="N83" i="1"/>
  <c r="E65" i="1"/>
  <c r="D65" i="1"/>
  <c r="E85" i="1"/>
  <c r="D85" i="1"/>
  <c r="D103" i="1"/>
  <c r="E105" i="1"/>
  <c r="D105" i="1"/>
  <c r="E107" i="1"/>
  <c r="D107" i="1"/>
  <c r="D35" i="1"/>
  <c r="D45" i="1"/>
  <c r="E55" i="1"/>
  <c r="D55" i="1"/>
  <c r="E75" i="1"/>
  <c r="D75" i="1"/>
  <c r="E104" i="1"/>
  <c r="D104" i="1"/>
  <c r="E106" i="1"/>
  <c r="D106" i="1"/>
  <c r="E108" i="1"/>
  <c r="D108" i="1"/>
  <c r="G25" i="1"/>
  <c r="G27" i="1"/>
  <c r="E27" i="1"/>
  <c r="D27" i="1"/>
  <c r="G29" i="1"/>
  <c r="E29" i="1"/>
  <c r="D29" i="1"/>
  <c r="G26" i="1"/>
  <c r="E26" i="1"/>
  <c r="D26" i="1"/>
  <c r="G28" i="1"/>
  <c r="E28" i="1"/>
  <c r="D28" i="1"/>
  <c r="G30" i="1"/>
  <c r="E30" i="1"/>
  <c r="D30" i="1"/>
  <c r="K93" i="1"/>
  <c r="N93" i="1"/>
  <c r="J93" i="1"/>
  <c r="M93" i="1"/>
  <c r="S93" i="1"/>
  <c r="G136" i="2"/>
  <c r="H136" i="2" s="1"/>
  <c r="I136" i="2" s="1"/>
  <c r="J136" i="2" s="1"/>
  <c r="G125" i="2"/>
  <c r="H125" i="2" s="1"/>
  <c r="I125" i="2" s="1"/>
  <c r="J125" i="2" s="1"/>
  <c r="S43" i="1"/>
  <c r="J31" i="1"/>
  <c r="M31" i="1"/>
  <c r="S31" i="1"/>
  <c r="K31" i="1"/>
  <c r="N31" i="1"/>
  <c r="K73" i="1"/>
  <c r="J43" i="1"/>
  <c r="J63" i="1"/>
  <c r="M63" i="1"/>
  <c r="S63" i="1"/>
  <c r="N73" i="1"/>
  <c r="J53" i="1"/>
  <c r="M43" i="1"/>
  <c r="M53" i="1"/>
  <c r="K63" i="1"/>
  <c r="N63" i="1"/>
  <c r="J73" i="1"/>
  <c r="M73" i="1"/>
  <c r="O73" i="1" s="1"/>
  <c r="S73" i="1"/>
  <c r="K43" i="1"/>
  <c r="N43" i="1"/>
  <c r="S53" i="1"/>
  <c r="K53" i="1"/>
  <c r="N53" i="1"/>
  <c r="K34" i="1"/>
  <c r="H57" i="2"/>
  <c r="I57" i="2" s="1"/>
  <c r="J57" i="2" s="1"/>
  <c r="K57" i="2" s="1"/>
  <c r="L57" i="2" s="1"/>
  <c r="G92" i="2"/>
  <c r="H92" i="2" s="1"/>
  <c r="I92" i="2" s="1"/>
  <c r="J92" i="2" s="1"/>
  <c r="K92" i="2" s="1"/>
  <c r="L92" i="2" s="1"/>
  <c r="G114" i="2"/>
  <c r="H114" i="2" s="1"/>
  <c r="I114" i="2" s="1"/>
  <c r="J114" i="2" s="1"/>
  <c r="G81" i="2"/>
  <c r="O83" i="1" l="1"/>
  <c r="L53" i="1"/>
  <c r="L63" i="1"/>
  <c r="O93" i="1"/>
  <c r="L73" i="1"/>
  <c r="O63" i="1"/>
  <c r="L31" i="1"/>
  <c r="L43" i="1"/>
  <c r="L93" i="1"/>
  <c r="O24" i="1"/>
  <c r="O43" i="1"/>
  <c r="O53" i="1"/>
  <c r="O31" i="1"/>
  <c r="L83" i="1"/>
  <c r="L109" i="1"/>
  <c r="M34" i="1"/>
  <c r="L34" i="1"/>
  <c r="Q24" i="1"/>
  <c r="R24" i="1" s="1"/>
  <c r="M95" i="1"/>
  <c r="S95" i="1"/>
  <c r="J95" i="1"/>
  <c r="N95" i="1"/>
  <c r="K95" i="1"/>
  <c r="G155" i="2"/>
  <c r="H81" i="2"/>
  <c r="I81" i="2" s="1"/>
  <c r="J81" i="2" s="1"/>
  <c r="K81" i="2" s="1"/>
  <c r="L81" i="2" s="1"/>
  <c r="O95" i="1" l="1"/>
  <c r="L95" i="1"/>
  <c r="N34" i="1"/>
  <c r="P34" i="1" s="1"/>
  <c r="O34" i="1" l="1"/>
  <c r="Q34" i="1"/>
  <c r="R34" i="1" s="1"/>
</calcChain>
</file>

<file path=xl/sharedStrings.xml><?xml version="1.0" encoding="utf-8"?>
<sst xmlns="http://schemas.openxmlformats.org/spreadsheetml/2006/main" count="678" uniqueCount="171">
  <si>
    <t>Simple Form Data Entry</t>
  </si>
  <si>
    <t>- In the highlighted cells, enter the information requested In this form.</t>
  </si>
  <si>
    <t>Simple data entry field</t>
  </si>
  <si>
    <t>- A fiscal note for the property sale/lease will be generated based on this information (see Fiscal Note tab).</t>
  </si>
  <si>
    <t>Dropdown menu data entry</t>
  </si>
  <si>
    <t>1.  General Transaction Information</t>
  </si>
  <si>
    <t>Financial Plan Element</t>
  </si>
  <si>
    <t>Description/Guidance on Requested Information</t>
  </si>
  <si>
    <t>Data Entry Field</t>
  </si>
  <si>
    <t>Description of Request:</t>
  </si>
  <si>
    <t xml:space="preserve">Valley Regional Fire Authority - King County Medic One Auburn </t>
  </si>
  <si>
    <t xml:space="preserve">Title:   </t>
  </si>
  <si>
    <t>Include property name and related agency/service/function.</t>
  </si>
  <si>
    <t>Valley Regional Fire Authority - Auburn</t>
  </si>
  <si>
    <t xml:space="preserve">Affected Agency and/or Agencies:   </t>
  </si>
  <si>
    <t>Applicable division and department names.</t>
  </si>
  <si>
    <t>Public Health - Seattle King County</t>
  </si>
  <si>
    <t>Legal Transaction Type:</t>
  </si>
  <si>
    <t>Sale, lease renewal, new lease for new service, relocation, other.</t>
  </si>
  <si>
    <t>Lease Renewal</t>
  </si>
  <si>
    <t>Fiscal Transaction Type:</t>
  </si>
  <si>
    <t>1st/2nd/3rd omnibus, biennial review, stand alone ordinance, other.</t>
  </si>
  <si>
    <t>Stand Alone</t>
  </si>
  <si>
    <t xml:space="preserve">Note Prepared By:  </t>
  </si>
  <si>
    <t>FMD finance manager and property agent.</t>
  </si>
  <si>
    <t>Sandy Ou / Steven Tease</t>
  </si>
  <si>
    <t>Date Prepared:</t>
  </si>
  <si>
    <t>Date in XX/XX/XX text format (i.e., 'XX/XX/XX)</t>
  </si>
  <si>
    <t>2/3/2026</t>
  </si>
  <si>
    <t>Transaction Duration:</t>
  </si>
  <si>
    <t>The term of the lease/agreement or capital investment.  Property sale = NA.</t>
  </si>
  <si>
    <t>Five Years</t>
  </si>
  <si>
    <t>Fair Market Value:</t>
  </si>
  <si>
    <t>If not a sale = NA.</t>
  </si>
  <si>
    <t>N/A</t>
  </si>
  <si>
    <t>Current Year:</t>
  </si>
  <si>
    <t>First year of current biennium (in XXXX format, should be odd number).</t>
  </si>
  <si>
    <t>Appropriation Unit Name</t>
  </si>
  <si>
    <t>Appr. Unit Number</t>
  </si>
  <si>
    <t>Department</t>
  </si>
  <si>
    <t>Fund Number</t>
  </si>
  <si>
    <t>Appropriation Units Impacted:</t>
  </si>
  <si>
    <t>All impacted appropriation unit names and numbers and department initials.</t>
  </si>
  <si>
    <t>Projects Impacted:</t>
  </si>
  <si>
    <t>Project numbers impacted by this transaction (enter as 7 digit number with', i.e., 'XXXXXXX).</t>
  </si>
  <si>
    <t>NA</t>
  </si>
  <si>
    <t xml:space="preserve"> </t>
  </si>
  <si>
    <t>2.  Financial Impacts - Net Present Value</t>
  </si>
  <si>
    <r>
      <t xml:space="preserve">An NPV analysis </t>
    </r>
    <r>
      <rPr>
        <b/>
        <i/>
        <u/>
        <sz val="11"/>
        <color theme="3"/>
        <rFont val="Arial"/>
        <family val="2"/>
      </rPr>
      <t>should be performed for</t>
    </r>
    <r>
      <rPr>
        <i/>
        <sz val="11"/>
        <color theme="3"/>
        <rFont val="Arial"/>
        <family val="2"/>
      </rPr>
      <t xml:space="preserve"> transactions that: 
- Result in </t>
    </r>
    <r>
      <rPr>
        <i/>
        <u/>
        <sz val="11"/>
        <color theme="3"/>
        <rFont val="Arial"/>
        <family val="2"/>
      </rPr>
      <t>long term financial impacts</t>
    </r>
    <r>
      <rPr>
        <i/>
        <sz val="11"/>
        <color theme="3"/>
        <rFont val="Arial"/>
        <family val="2"/>
      </rPr>
      <t xml:space="preserve">, especially including instances where a transaction represents an upfront cost to be recouped in later years
- Where the transaction represents a </t>
    </r>
    <r>
      <rPr>
        <i/>
        <u/>
        <sz val="11"/>
        <color theme="3"/>
        <rFont val="Arial"/>
        <family val="2"/>
      </rPr>
      <t>change in policy or opertions</t>
    </r>
    <r>
      <rPr>
        <i/>
        <sz val="11"/>
        <color theme="3"/>
        <rFont val="Arial"/>
        <family val="2"/>
      </rPr>
      <t>, and 
- Where there are viable alternatives with different</t>
    </r>
    <r>
      <rPr>
        <b/>
        <i/>
        <u/>
        <sz val="11"/>
        <color theme="3"/>
        <rFont val="Arial"/>
        <family val="2"/>
      </rPr>
      <t xml:space="preserve"> </t>
    </r>
    <r>
      <rPr>
        <i/>
        <u/>
        <sz val="11"/>
        <color theme="3"/>
        <rFont val="Arial"/>
        <family val="2"/>
      </rPr>
      <t>benefits and costs</t>
    </r>
    <r>
      <rPr>
        <i/>
        <sz val="11"/>
        <color theme="3"/>
        <rFont val="Arial"/>
        <family val="2"/>
      </rPr>
      <t xml:space="preserve"> that should be considered.  
Examples include vacating a owned space for a leased space, selling a currently operating facility, entering into a long term agreement to lease out a property, relocating from one leased space to another.
An explanation of the NPV analysis, including major assumptions and supporting information, should be provided in the "Notes" section .  If no NPV was performed, the rationale for not providing this information should be provided below.</t>
    </r>
  </si>
  <si>
    <t>Was an Net Present Value calculation performed?</t>
  </si>
  <si>
    <t>Indicate whether a NPV analysis has been performed.  If no NPV, then indicate why below.</t>
  </si>
  <si>
    <t>N</t>
  </si>
  <si>
    <t>Net Present Value to King County:</t>
  </si>
  <si>
    <t xml:space="preserve">The NPV of the transaction to King County as a whole.   NA = not performed.
</t>
  </si>
  <si>
    <t>Net Present Value to Impacted Agency:</t>
  </si>
  <si>
    <t xml:space="preserve">The NPV of the transaction to the primary customer of the transaction.  NA = not performed.
</t>
  </si>
  <si>
    <t>If an NPV analysis was not performed for either the County or the Agency or both, state rationale here:</t>
  </si>
  <si>
    <t>An NPV analysis was not performed because …</t>
  </si>
  <si>
    <t>3.  Financial Impacts -  Revenue and Expenditure Impacts</t>
  </si>
  <si>
    <t>- Provide the estimated revenue and expenditure impacts to each KC appropriation unit and project combination. 
- Impacts should represent the complete revenue/expenditure impacts of the transaction, whether or not there is a corresponding need for supplemental appropriation.  Not all the costs included in the NPV will be represented below.  For instance, ongoing maintenance costs in a KC building vacated by a KC agency may be included in the KC NPV, but would not be included below because the transaction does not impact these costs.
- For transactions with mid-year impacts, the fiscal note should represent the best estimate of the effective date of the transaction as of the date prepared. 
- The sum of outyear impacts for revenue and expenditures includes all revenues/expenditures for the duration of the lease/other agreement or life of the capital investment.
- Values represented below should be net values (combined impact of cost savings and additional costs, revenue loss and new revenues).  Overall, positive values indicate an increase in revenues/expenditures while negative values indicate a reduction in expenditures/revenues. De minimus cost savings, such as minor reductions in maintenance costs, do not need to be included.
- A detailed explanation of revenue and expenditure impacts analysis, including workload impacts, major assumptions, and other supporting data, should be provided in the property summary.</t>
  </si>
  <si>
    <t xml:space="preserve">3.1.  Revenue Impacts: </t>
  </si>
  <si>
    <r>
      <t xml:space="preserve">Is the cost of the transaction partially or entirely covered by </t>
    </r>
    <r>
      <rPr>
        <b/>
        <u/>
        <sz val="11"/>
        <rFont val="Univers"/>
        <family val="2"/>
      </rPr>
      <t>fund balance</t>
    </r>
    <r>
      <rPr>
        <sz val="11"/>
        <rFont val="Univers"/>
        <family val="2"/>
      </rPr>
      <t>?</t>
    </r>
  </si>
  <si>
    <t xml:space="preserve">          If yes, indicate fund balance amount:
         (enter as text, including $ and ,)</t>
  </si>
  <si>
    <r>
      <t xml:space="preserve">Is the activity partially or entirely covered by </t>
    </r>
    <r>
      <rPr>
        <b/>
        <u/>
        <sz val="11"/>
        <rFont val="Univers"/>
        <family val="2"/>
      </rPr>
      <t>reallocation of grants</t>
    </r>
    <r>
      <rPr>
        <sz val="11"/>
        <rFont val="Univers"/>
        <family val="2"/>
      </rPr>
      <t>?</t>
    </r>
  </si>
  <si>
    <t xml:space="preserve">          If yes, indicate grant amount:
          (enter as text, including $ and ,)</t>
  </si>
  <si>
    <r>
      <t xml:space="preserve">Indicate new revenue provided to KC appropriation units as a result of this transaction.  Fund balance and reallocated grant revenue </t>
    </r>
    <r>
      <rPr>
        <b/>
        <i/>
        <u/>
        <sz val="11"/>
        <color theme="3"/>
        <rFont val="Arial"/>
        <family val="2"/>
      </rPr>
      <t>ARE NOT</t>
    </r>
    <r>
      <rPr>
        <i/>
        <sz val="11"/>
        <color theme="3"/>
        <rFont val="Arial"/>
        <family val="2"/>
      </rPr>
      <t xml:space="preserve"> new revenue.</t>
    </r>
  </si>
  <si>
    <t>Project</t>
  </si>
  <si>
    <t>Revenue Account Code and Source/Description</t>
  </si>
  <si>
    <t>Sum of Outyear Impacts</t>
  </si>
  <si>
    <t>3.2.  Expenditures Impacts:</t>
  </si>
  <si>
    <t>Indicate expenditure impacts in the categories indicated and defined below that result from this transaction.</t>
  </si>
  <si>
    <t>Descriptions of Expenditure Categories:</t>
  </si>
  <si>
    <t>Real Estate Services Labor Costs</t>
  </si>
  <si>
    <t>Labor costs that RES has incurred associated with this transaction.</t>
  </si>
  <si>
    <t>King County Project Management</t>
  </si>
  <si>
    <t>Project management to be incurred in association with this transaction.</t>
  </si>
  <si>
    <t>Lease Payments/Associated O&amp;M</t>
  </si>
  <si>
    <t>Lease payments as well as associated O&amp;M for the life of the agreement.</t>
  </si>
  <si>
    <t>Service Costs (Appraisal, Title, Move)</t>
  </si>
  <si>
    <t>Moving/relocation costs, appraisal costs, title fees, and other services provided in support of the transaction.</t>
  </si>
  <si>
    <t>Tenant and Other Improvements</t>
  </si>
  <si>
    <t>Tenant improvements , other capital costs, furnishings, equipment, etc.</t>
  </si>
  <si>
    <t>10% Art for General Fund Transactions</t>
  </si>
  <si>
    <t>Other Transaction Costs</t>
  </si>
  <si>
    <t>Items that do not fit in the above categories.  Contact  the PSB budget analyst for this transaction if other costs exceed 20% of total expenditures.</t>
  </si>
  <si>
    <t>Appropriation Unit/Project Combination #1</t>
  </si>
  <si>
    <t>Appropriation Unit</t>
  </si>
  <si>
    <t>Project Number</t>
  </si>
  <si>
    <t>Expenditure Category</t>
  </si>
  <si>
    <t>Expenditure Notes</t>
  </si>
  <si>
    <t>Assumptions: 1) Rent payment with annual increase by three percent; 2) Exercise the option to extend the initial term for three additional five year periods</t>
  </si>
  <si>
    <t>Appropriation Unit/Project Combination #2</t>
  </si>
  <si>
    <t>Appropriation Unit/Project Combination #3</t>
  </si>
  <si>
    <t>Appropriation Unit/Project Combination #4</t>
  </si>
  <si>
    <t>Appropriation Unit/Project Combination #5</t>
  </si>
  <si>
    <t>Appropriation Unit/Project Combination #6</t>
  </si>
  <si>
    <t>4.  Appropriation Impacts</t>
  </si>
  <si>
    <t>- Indicate if either one of the following statements applies to this transaction.  
- If neither of these statements apply, provide the estimated appropriation impacts (i.e., change to adopted appropriation budget) to each KC appropriation unit and project combination.  
- A positive value indicates an increase in expenditure authority.  A negative value indicates a dissappropriation.</t>
  </si>
  <si>
    <t>- If the transaction has potential capital appropriation impacts within the 6-year CIP but outside of the current biennium, indicate the estimated planning-level costs in the appropriate cells.</t>
  </si>
  <si>
    <t>The transaction was anticipated in the adopted budget(s) so no appropriation impact is anticipated.</t>
  </si>
  <si>
    <t>The transaction results in expenditures, but impacts can be absorbed within the current budget appropriation(s).</t>
  </si>
  <si>
    <t>Total 6-Year</t>
  </si>
  <si>
    <t>Appropriation Notes</t>
  </si>
  <si>
    <t>CIP Outyear</t>
  </si>
  <si>
    <t>Allocation Change</t>
  </si>
  <si>
    <t>Planning-
Level Costs</t>
  </si>
  <si>
    <t>5.  Notes</t>
  </si>
  <si>
    <t>Is the transaction a sale that primarily generates revenue?</t>
  </si>
  <si>
    <t>Is the transaction backed by new revenue? (if above is Y, mark this as N)</t>
  </si>
  <si>
    <t>Does the new revenue include grant revenue?</t>
  </si>
  <si>
    <t>If the project has been grant backed, has the grant been awarded?</t>
  </si>
  <si>
    <t>If the transaction is backed by new revenue, has the revenue been received?</t>
  </si>
  <si>
    <t>If revenue has not been received, when and how will it be received?</t>
  </si>
  <si>
    <t>The new revenue will be received by …</t>
  </si>
  <si>
    <t>- Below, add information as necessary to describe major assumptions, workload impacts, and supporting information for the net present value, revenue/expenditure, and appropriation impacts. 
- The major assumptions discussion should include: 
     - the discount rate used and rationale for that rate
     - the term of the lease used in the NPV
     - the anticipated effective dates of a lease or other activities impacting costs
     - whether a sale of a vacated space is anticipated in the NPV and fiscal note
     - whether parking agreements are included
     - and any other pertinent information on related transactions or dependencies</t>
  </si>
  <si>
    <t xml:space="preserve">- The lease has commencement date of 1/1/2027 and will expire on the last day of the calendar month that is five years after the commencement date. </t>
  </si>
  <si>
    <t>- The assumption is that the tenant exercises all of the options to extend the initial term for three additional five year periods.</t>
  </si>
  <si>
    <t xml:space="preserve">- The Tenant shall pay no operating costs and not be responsible for the maintenance and non-structural repairs to the interior of the premises. </t>
  </si>
  <si>
    <t>- The monthly rent starting $1,586 with annual increase in the Consumer Price Index for Seattle and shall become effective the first day of January for each subsequent year of the lease agreement but shall not exceed an annual increase of three percent.</t>
  </si>
  <si>
    <t>Enter additional notes as necessary directly in fiscal note form.</t>
  </si>
  <si>
    <t>The transaction involves the sale of a property and the expenditures associated with this sale are limited to transaction costs.  No long-term expenditures requiring resource backing are associated with this transaction.</t>
  </si>
  <si>
    <t>Some deminimus costs, such as minor reductions in maintenance costs, may not be included in this fiscal note.</t>
  </si>
  <si>
    <t>Y</t>
  </si>
  <si>
    <r>
      <t xml:space="preserve">KING COUNTY FISCAL NOTE </t>
    </r>
    <r>
      <rPr>
        <b/>
        <i/>
        <sz val="14"/>
        <color theme="1"/>
        <rFont val="Univers"/>
        <family val="2"/>
      </rPr>
      <t>- Property Leases and Sales</t>
    </r>
  </si>
  <si>
    <t>GENERAL TRANSACTION INFORMATION</t>
  </si>
  <si>
    <t xml:space="preserve">Ordinance/Motion:  </t>
  </si>
  <si>
    <t xml:space="preserve">Affected Agency/Agencies:   </t>
  </si>
  <si>
    <t xml:space="preserve">Note Reviewed By:   </t>
  </si>
  <si>
    <t>Date Reviewed:</t>
  </si>
  <si>
    <t>FINANCIAL IMPACTS</t>
  </si>
  <si>
    <t>Part 1 - Net Present Value Analysis Results</t>
  </si>
  <si>
    <t>Net Present Value to King County 
(all impacts): ***</t>
  </si>
  <si>
    <r>
      <t>Net Present Value to Primary Impacted Agency 
(customer of transaction):</t>
    </r>
    <r>
      <rPr>
        <b/>
        <vertAlign val="superscript"/>
        <sz val="10.5"/>
        <rFont val="Univers"/>
        <family val="2"/>
      </rPr>
      <t xml:space="preserve"> ***</t>
    </r>
  </si>
  <si>
    <t>Part 2 - Revenue and Expenditure Impacts</t>
  </si>
  <si>
    <r>
      <t xml:space="preserve">As of the preparation date of this fiscal note, the impact of the above legislation on the </t>
    </r>
    <r>
      <rPr>
        <b/>
        <u/>
        <sz val="10.5"/>
        <rFont val="Univers"/>
        <family val="2"/>
      </rPr>
      <t>financial affairs</t>
    </r>
    <r>
      <rPr>
        <sz val="10.5"/>
        <rFont val="Univers"/>
        <family val="2"/>
      </rPr>
      <t xml:space="preserve"> of King County is</t>
    </r>
    <r>
      <rPr>
        <i/>
        <sz val="10.5"/>
        <rFont val="Univers"/>
        <family val="2"/>
      </rPr>
      <t xml:space="preserve"> estimated </t>
    </r>
    <r>
      <rPr>
        <sz val="10.5"/>
        <rFont val="Univers"/>
        <family val="2"/>
      </rPr>
      <t xml:space="preserve">to be as indicated below: </t>
    </r>
  </si>
  <si>
    <r>
      <t xml:space="preserve">Revenue to: </t>
    </r>
    <r>
      <rPr>
        <vertAlign val="superscript"/>
        <sz val="10.5"/>
        <rFont val="Univers"/>
        <family val="2"/>
      </rPr>
      <t>2,3,5</t>
    </r>
  </si>
  <si>
    <t xml:space="preserve">Appr. Number </t>
  </si>
  <si>
    <t xml:space="preserve">Department </t>
  </si>
  <si>
    <t>Revenue Account Code 
and Source/Description</t>
  </si>
  <si>
    <r>
      <t xml:space="preserve">Sum of Outyear Impacts </t>
    </r>
    <r>
      <rPr>
        <vertAlign val="superscript"/>
        <sz val="10.5"/>
        <rFont val="Arial"/>
        <family val="2"/>
      </rPr>
      <t>2</t>
    </r>
  </si>
  <si>
    <t xml:space="preserve">TOTAL </t>
  </si>
  <si>
    <r>
      <t>Expenditures from:</t>
    </r>
    <r>
      <rPr>
        <sz val="10.5"/>
        <rFont val="Univers"/>
        <family val="2"/>
      </rPr>
      <t xml:space="preserve"> </t>
    </r>
    <r>
      <rPr>
        <vertAlign val="superscript"/>
        <sz val="10.5"/>
        <rFont val="Univers"/>
        <family val="2"/>
      </rPr>
      <t>2,3,4,5</t>
    </r>
  </si>
  <si>
    <t>Appropriation Unit/Expenditure Type</t>
  </si>
  <si>
    <t>SUBTOTAL</t>
  </si>
  <si>
    <t>TOTAL</t>
  </si>
  <si>
    <t>APPROPRIATION IMPACTS</t>
  </si>
  <si>
    <r>
      <t xml:space="preserve">As of the preparation date of this fiscal note, the impact of the above legislation on the </t>
    </r>
    <r>
      <rPr>
        <b/>
        <u/>
        <sz val="10.5"/>
        <rFont val="Univers"/>
        <family val="2"/>
      </rPr>
      <t>budget appropriation</t>
    </r>
    <r>
      <rPr>
        <sz val="10.5"/>
        <rFont val="Univers"/>
        <family val="2"/>
      </rPr>
      <t xml:space="preserve"> of King County is </t>
    </r>
    <r>
      <rPr>
        <i/>
        <sz val="10.5"/>
        <rFont val="Univers"/>
        <family val="2"/>
      </rPr>
      <t>estimated</t>
    </r>
    <r>
      <rPr>
        <sz val="10.5"/>
        <rFont val="Univers"/>
        <family val="2"/>
      </rPr>
      <t xml:space="preserve"> to be as indicated below: </t>
    </r>
    <r>
      <rPr>
        <vertAlign val="superscript"/>
        <sz val="10.5"/>
        <rFont val="Univers"/>
        <family val="2"/>
      </rPr>
      <t>1</t>
    </r>
  </si>
  <si>
    <t>Appr. Number</t>
  </si>
  <si>
    <t>Total 6-Year CIP Outyear Planning Level Costs</t>
  </si>
  <si>
    <t>Assumption and Additional Notes:</t>
  </si>
  <si>
    <t>***</t>
  </si>
  <si>
    <t>1.</t>
  </si>
  <si>
    <t>If the expenditure impact equals or exceeds five percent of the fund expenditures, a copy of the most recent applicable appropriation unit financial plan is attached to this transmittal.</t>
  </si>
  <si>
    <t>2.</t>
  </si>
  <si>
    <t>The sum of outyear impacts is provided for capital projects and agreements.  This sum for revenue and expenditures includes all revenues/expenditures for the duration of the lease/other agreement or life of the capital investment.</t>
  </si>
  <si>
    <t>3.</t>
  </si>
  <si>
    <t>4.</t>
  </si>
  <si>
    <t>5.</t>
  </si>
  <si>
    <t xml:space="preserve">A detailed explanation of how the revenue/expenditure impacts were developed is provided below, including major assumptions made in developing the values presented in the fiscal note and other supporting data: </t>
  </si>
  <si>
    <t>Complex Form Data Entry</t>
  </si>
  <si>
    <t>$5,000</t>
  </si>
  <si>
    <t>$3,000</t>
  </si>
  <si>
    <t>- Below, add information as necessary to describe major assumptions, workload impacts, and supporting information for the net present value, revenue/expenditure, and appropriation impacts.  
- The major assumptions discussion should include: 
     - the discount rate used and rationale for that rate
     - the term of the lease used in the NPV
     - the anticipated effective dates of a lease or other activities impacting costs
     - whether a sale of a vacated space is anticipated in the NPV and fiscal note
     - whether parking agreements are included
     - and any other pertinent information on related transactions or dependencies</t>
  </si>
  <si>
    <t>-</t>
  </si>
  <si>
    <t xml:space="preserve">- </t>
  </si>
  <si>
    <t>Enter additional notes as necessary directly in fiscal note form</t>
  </si>
  <si>
    <t>yrs</t>
  </si>
  <si>
    <r>
      <t xml:space="preserve">As of the preparation date of this fiscal note, the impact of the above legislation on the </t>
    </r>
    <r>
      <rPr>
        <b/>
        <u/>
        <sz val="10.5"/>
        <rFont val="Univers"/>
        <family val="2"/>
      </rPr>
      <t>financial affairs</t>
    </r>
    <r>
      <rPr>
        <sz val="10.5"/>
        <rFont val="Univers"/>
        <family val="2"/>
      </rPr>
      <t xml:space="preserve"> of King County is</t>
    </r>
    <r>
      <rPr>
        <i/>
        <sz val="10.5"/>
        <rFont val="Univers"/>
        <family val="2"/>
      </rPr>
      <t xml:space="preserve"> estimated </t>
    </r>
    <r>
      <rPr>
        <sz val="10.5"/>
        <rFont val="Univers"/>
        <family val="2"/>
      </rPr>
      <t xml:space="preserve">to be as indicated below: </t>
    </r>
    <r>
      <rPr>
        <vertAlign val="superscript"/>
        <sz val="10.5"/>
        <rFont val="Univers"/>
        <family val="2"/>
      </rPr>
      <t>1</t>
    </r>
  </si>
  <si>
    <r>
      <t>Expenditures from:</t>
    </r>
    <r>
      <rPr>
        <vertAlign val="superscript"/>
        <sz val="10.5"/>
        <rFont val="Univers"/>
        <family val="2"/>
      </rPr>
      <t xml:space="preserve"> 2,3,4,5</t>
    </r>
  </si>
  <si>
    <r>
      <t xml:space="preserve">KING COUNTY FISCAL NOTE </t>
    </r>
    <r>
      <rPr>
        <b/>
        <i/>
        <sz val="14"/>
        <color theme="1"/>
        <rFont val="Univers"/>
        <family val="2"/>
      </rPr>
      <t>- Property Leases and Sales (continued)</t>
    </r>
  </si>
  <si>
    <t>Total 6-Year CIP Outyear Planning Levele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</si>
</sst>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 #,##0_);_(* \(#,##0\);_(* &quot;-&quot;??_);_(@_)"/>
    <numFmt numFmtId="165" formatCode="0_);\(0\)"/>
    <numFmt numFmtId="166" formatCode="_(&quot;$&quot;* #,##0_);_(&quot;$&quot;* \(#,##0\);_(&quot;$&quot;* &quot;-&quot;??_);_(@_)"/>
    <numFmt numFmtId="167" formatCode="&quot;$&quot;#,##0"/>
  </numFmts>
  <fonts count="48">
    <font>
      <sz val="10"/>
      <name val="Arial"/>
    </font>
    <font>
      <sz val="10"/>
      <name val="Arial"/>
      <family val="2"/>
    </font>
    <font>
      <sz val="10.5"/>
      <name val="Univers"/>
      <family val="2"/>
    </font>
    <font>
      <b/>
      <sz val="10.5"/>
      <name val="Univers"/>
      <family val="2"/>
    </font>
    <font>
      <b/>
      <sz val="12"/>
      <name val="Univers"/>
      <family val="2"/>
    </font>
    <font>
      <b/>
      <sz val="14"/>
      <name val="Univers"/>
      <family val="2"/>
    </font>
    <font>
      <i/>
      <sz val="10.5"/>
      <name val="Univers"/>
      <family val="2"/>
    </font>
    <font>
      <b/>
      <u/>
      <sz val="10.5"/>
      <name val="Univers"/>
      <family val="2"/>
    </font>
    <font>
      <sz val="10"/>
      <name val="Univers"/>
      <family val="2"/>
    </font>
    <font>
      <vertAlign val="superscript"/>
      <sz val="10.5"/>
      <name val="Univers"/>
      <family val="2"/>
    </font>
    <font>
      <strike/>
      <sz val="10.5"/>
      <name val="Univers"/>
      <family val="2"/>
    </font>
    <font>
      <sz val="10.5"/>
      <name val="Arial"/>
      <family val="2"/>
    </font>
    <font>
      <vertAlign val="superscript"/>
      <sz val="10.5"/>
      <name val="Arial"/>
      <family val="2"/>
    </font>
    <font>
      <b/>
      <vertAlign val="superscript"/>
      <sz val="10.5"/>
      <name val="Univers"/>
      <family val="2"/>
    </font>
    <font>
      <b/>
      <sz val="10"/>
      <name val="Arial"/>
      <family val="2"/>
    </font>
    <font>
      <b/>
      <sz val="11"/>
      <name val="Univers"/>
      <family val="2"/>
    </font>
    <font>
      <b/>
      <sz val="12"/>
      <name val="Arial"/>
      <family val="2"/>
    </font>
    <font>
      <b/>
      <sz val="14"/>
      <name val="Arial"/>
      <family val="2"/>
    </font>
    <font>
      <b/>
      <sz val="16"/>
      <name val="Arial"/>
      <family val="2"/>
    </font>
    <font>
      <sz val="10.5"/>
      <color rgb="FFFF0000"/>
      <name val="Univers"/>
      <family val="2"/>
    </font>
    <font>
      <i/>
      <sz val="10"/>
      <color theme="3" tint="0.39997558519241921"/>
      <name val="Univers"/>
      <family val="2"/>
    </font>
    <font>
      <i/>
      <sz val="10.5"/>
      <color theme="4"/>
      <name val="Univers"/>
      <family val="2"/>
    </font>
    <font>
      <sz val="10.5"/>
      <color theme="1"/>
      <name val="Univers"/>
      <family val="2"/>
    </font>
    <font>
      <b/>
      <sz val="10.5"/>
      <color theme="1"/>
      <name val="Univers"/>
      <family val="2"/>
    </font>
    <font>
      <i/>
      <sz val="10"/>
      <color theme="4"/>
      <name val="Arial"/>
      <family val="2"/>
    </font>
    <font>
      <sz val="10"/>
      <color theme="1"/>
      <name val="Arial"/>
      <family val="2"/>
    </font>
    <font>
      <b/>
      <i/>
      <sz val="14"/>
      <name val="Arial"/>
      <family val="2"/>
    </font>
    <font>
      <b/>
      <sz val="14"/>
      <color theme="1"/>
      <name val="Univers"/>
      <family val="2"/>
    </font>
    <font>
      <b/>
      <i/>
      <sz val="14"/>
      <color theme="1"/>
      <name val="Univers"/>
      <family val="2"/>
    </font>
    <font>
      <i/>
      <sz val="10"/>
      <color rgb="FFC00000"/>
      <name val="Univers"/>
      <family val="2"/>
    </font>
    <font>
      <i/>
      <sz val="10.5"/>
      <color theme="1"/>
      <name val="Univers"/>
      <family val="2"/>
    </font>
    <font>
      <b/>
      <i/>
      <sz val="10.5"/>
      <color theme="1"/>
      <name val="Univers"/>
      <family val="2"/>
    </font>
    <font>
      <b/>
      <sz val="18"/>
      <name val="Arial"/>
      <family val="2"/>
    </font>
    <font>
      <sz val="11"/>
      <name val="Arial"/>
      <family val="2"/>
    </font>
    <font>
      <sz val="11"/>
      <name val="Univers"/>
      <family val="2"/>
    </font>
    <font>
      <i/>
      <sz val="11"/>
      <color rgb="FFC00000"/>
      <name val="Univers"/>
      <family val="2"/>
    </font>
    <font>
      <sz val="11"/>
      <color theme="1"/>
      <name val="Univers"/>
      <family val="2"/>
    </font>
    <font>
      <sz val="11"/>
      <color theme="1"/>
      <name val="Arial"/>
      <family val="2"/>
    </font>
    <font>
      <i/>
      <sz val="11"/>
      <color theme="4"/>
      <name val="Arial"/>
      <family val="2"/>
    </font>
    <font>
      <sz val="11"/>
      <color rgb="FFC00000"/>
      <name val="Arial"/>
      <family val="2"/>
    </font>
    <font>
      <b/>
      <sz val="11"/>
      <name val="Arial"/>
      <family val="2"/>
    </font>
    <font>
      <i/>
      <sz val="11"/>
      <color theme="3"/>
      <name val="Univers"/>
      <family val="2"/>
    </font>
    <font>
      <sz val="11"/>
      <color theme="3"/>
      <name val="Arial"/>
      <family val="2"/>
    </font>
    <font>
      <i/>
      <sz val="11"/>
      <color theme="3"/>
      <name val="Arial"/>
      <family val="2"/>
    </font>
    <font>
      <i/>
      <u/>
      <sz val="11"/>
      <color theme="3"/>
      <name val="Arial"/>
      <family val="2"/>
    </font>
    <font>
      <b/>
      <i/>
      <u/>
      <sz val="11"/>
      <color theme="3"/>
      <name val="Arial"/>
      <family val="2"/>
    </font>
    <font>
      <b/>
      <u/>
      <sz val="11"/>
      <name val="Univers"/>
      <family val="2"/>
    </font>
    <font>
      <i/>
      <u/>
      <sz val="10.5"/>
      <name val="Univers"/>
      <family val="2"/>
    </font>
  </fonts>
  <fills count="7">
    <fill>
      <patternFill patternType="none"/>
    </fill>
    <fill>
      <patternFill patternType="gray125"/>
    </fill>
    <fill>
      <patternFill patternType="solid">
        <fgColor theme="1" tint="0.49998474074526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s>
  <borders count="68">
    <border>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right/>
      <top/>
      <bottom style="medium">
        <color indexed="64"/>
      </bottom>
      <diagonal/>
    </border>
    <border>
      <left/>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medium">
        <color indexed="64"/>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19">
    <xf numFmtId="0" fontId="0" fillId="0" borderId="0" xfId="0"/>
    <xf numFmtId="3" fontId="2" fillId="0" borderId="0" xfId="0" applyNumberFormat="1" applyFont="1"/>
    <xf numFmtId="3" fontId="0" fillId="0" borderId="0" xfId="0" applyNumberFormat="1"/>
    <xf numFmtId="0" fontId="2" fillId="0" borderId="1" xfId="0" applyFont="1" applyBorder="1"/>
    <xf numFmtId="0" fontId="2" fillId="0" borderId="2" xfId="0" applyFont="1" applyBorder="1"/>
    <xf numFmtId="0" fontId="2" fillId="0" borderId="3" xfId="0" applyFont="1" applyBorder="1"/>
    <xf numFmtId="0" fontId="3" fillId="0" borderId="0" xfId="0" applyFont="1"/>
    <xf numFmtId="0" fontId="0" fillId="0" borderId="0" xfId="0" applyAlignment="1">
      <alignment horizontal="left"/>
    </xf>
    <xf numFmtId="0" fontId="2" fillId="0" borderId="0" xfId="0" applyFont="1" applyAlignment="1">
      <alignment horizontal="left"/>
    </xf>
    <xf numFmtId="0" fontId="2" fillId="0" borderId="4" xfId="0" applyFont="1" applyBorder="1"/>
    <xf numFmtId="0" fontId="2" fillId="0" borderId="5" xfId="0" applyFont="1" applyBorder="1" applyAlignment="1">
      <alignment horizontal="center"/>
    </xf>
    <xf numFmtId="0" fontId="2" fillId="0" borderId="6" xfId="0" applyFont="1" applyBorder="1" applyAlignment="1">
      <alignment horizontal="center"/>
    </xf>
    <xf numFmtId="0" fontId="19" fillId="0" borderId="7" xfId="0" applyFont="1" applyBorder="1"/>
    <xf numFmtId="0" fontId="2" fillId="0" borderId="5" xfId="0" applyFont="1" applyBorder="1" applyAlignment="1">
      <alignment horizontal="center" wrapText="1"/>
    </xf>
    <xf numFmtId="0" fontId="19" fillId="0" borderId="4" xfId="0" applyFont="1" applyBorder="1"/>
    <xf numFmtId="0" fontId="19" fillId="0" borderId="8" xfId="0" applyFont="1" applyBorder="1"/>
    <xf numFmtId="0" fontId="2" fillId="0" borderId="13" xfId="0" applyFont="1" applyBorder="1"/>
    <xf numFmtId="0" fontId="2" fillId="0" borderId="14" xfId="0" applyFont="1" applyBorder="1"/>
    <xf numFmtId="0" fontId="2" fillId="0" borderId="5" xfId="0" applyFont="1" applyBorder="1" applyAlignment="1">
      <alignment horizontal="right"/>
    </xf>
    <xf numFmtId="0" fontId="2" fillId="0" borderId="15" xfId="0" applyFont="1" applyBorder="1" applyAlignment="1">
      <alignment horizontal="right"/>
    </xf>
    <xf numFmtId="0" fontId="19" fillId="0" borderId="16" xfId="0" applyFont="1" applyBorder="1"/>
    <xf numFmtId="0" fontId="19" fillId="0" borderId="17" xfId="0" applyFont="1" applyBorder="1"/>
    <xf numFmtId="0" fontId="2" fillId="0" borderId="18" xfId="0" applyFont="1" applyBorder="1"/>
    <xf numFmtId="0" fontId="2" fillId="0" borderId="19" xfId="0" applyFont="1" applyBorder="1" applyAlignment="1">
      <alignment horizontal="center"/>
    </xf>
    <xf numFmtId="0" fontId="2" fillId="0" borderId="20" xfId="0" applyFont="1" applyBorder="1"/>
    <xf numFmtId="0" fontId="2" fillId="0" borderId="5" xfId="0" applyFont="1" applyBorder="1"/>
    <xf numFmtId="0" fontId="2" fillId="0" borderId="21" xfId="0" applyFont="1" applyBorder="1"/>
    <xf numFmtId="3" fontId="2" fillId="0" borderId="22" xfId="0" applyNumberFormat="1" applyFont="1" applyBorder="1"/>
    <xf numFmtId="3" fontId="2" fillId="0" borderId="23" xfId="0" applyNumberFormat="1" applyFont="1" applyBorder="1"/>
    <xf numFmtId="3" fontId="2" fillId="0" borderId="24" xfId="0" applyNumberFormat="1" applyFont="1" applyBorder="1"/>
    <xf numFmtId="0" fontId="2" fillId="0" borderId="10" xfId="0" applyFont="1" applyBorder="1" applyAlignment="1">
      <alignment horizontal="right"/>
    </xf>
    <xf numFmtId="0" fontId="2" fillId="0" borderId="25" xfId="0" applyFont="1" applyBorder="1" applyAlignment="1">
      <alignment horizontal="right"/>
    </xf>
    <xf numFmtId="0" fontId="5" fillId="0" borderId="0" xfId="0" applyFont="1" applyAlignment="1">
      <alignment horizontal="center"/>
    </xf>
    <xf numFmtId="3" fontId="3" fillId="0" borderId="0" xfId="0" applyNumberFormat="1" applyFont="1"/>
    <xf numFmtId="0" fontId="19" fillId="0" borderId="3" xfId="0" applyFont="1" applyBorder="1"/>
    <xf numFmtId="0" fontId="2" fillId="2" borderId="10" xfId="0" applyFont="1" applyFill="1" applyBorder="1" applyAlignment="1">
      <alignment horizontal="center"/>
    </xf>
    <xf numFmtId="0" fontId="19" fillId="0" borderId="6" xfId="0" applyFont="1" applyBorder="1" applyAlignment="1">
      <alignment horizontal="left" wrapText="1"/>
    </xf>
    <xf numFmtId="0" fontId="2" fillId="0" borderId="5" xfId="0" applyFont="1" applyBorder="1" applyAlignment="1">
      <alignment horizontal="left"/>
    </xf>
    <xf numFmtId="0" fontId="2" fillId="0" borderId="10" xfId="0" applyFont="1" applyBorder="1" applyAlignment="1">
      <alignment horizontal="left"/>
    </xf>
    <xf numFmtId="0" fontId="1" fillId="0" borderId="0" xfId="0" applyFont="1"/>
    <xf numFmtId="0" fontId="22" fillId="0" borderId="9" xfId="0" applyFont="1" applyBorder="1"/>
    <xf numFmtId="0" fontId="24" fillId="0" borderId="0" xfId="0" applyFont="1"/>
    <xf numFmtId="0" fontId="1" fillId="0" borderId="0" xfId="0" quotePrefix="1" applyFont="1" applyAlignment="1">
      <alignment horizontal="center"/>
    </xf>
    <xf numFmtId="0" fontId="31" fillId="0" borderId="28" xfId="0" applyFont="1" applyBorder="1" applyAlignment="1">
      <alignment horizontal="left"/>
    </xf>
    <xf numFmtId="0" fontId="30" fillId="0" borderId="0" xfId="0" applyFont="1"/>
    <xf numFmtId="166" fontId="3" fillId="0" borderId="3" xfId="2" applyNumberFormat="1" applyFont="1" applyBorder="1"/>
    <xf numFmtId="0" fontId="19" fillId="0" borderId="20" xfId="0" applyFont="1" applyBorder="1"/>
    <xf numFmtId="0" fontId="19" fillId="0" borderId="0" xfId="0" applyFont="1"/>
    <xf numFmtId="0" fontId="2" fillId="0" borderId="21" xfId="0" applyFont="1" applyBorder="1" applyAlignment="1">
      <alignment horizontal="left"/>
    </xf>
    <xf numFmtId="3" fontId="3" fillId="0" borderId="22" xfId="0" applyNumberFormat="1" applyFont="1" applyBorder="1"/>
    <xf numFmtId="3" fontId="3" fillId="0" borderId="23" xfId="0" applyNumberFormat="1" applyFont="1" applyBorder="1"/>
    <xf numFmtId="3" fontId="3" fillId="0" borderId="24" xfId="0" applyNumberFormat="1" applyFont="1" applyBorder="1"/>
    <xf numFmtId="166" fontId="3" fillId="0" borderId="19" xfId="2" applyNumberFormat="1" applyFont="1" applyBorder="1"/>
    <xf numFmtId="166" fontId="3" fillId="0" borderId="26" xfId="2" applyNumberFormat="1" applyFont="1" applyBorder="1"/>
    <xf numFmtId="166" fontId="3" fillId="0" borderId="11" xfId="2" applyNumberFormat="1" applyFont="1" applyBorder="1"/>
    <xf numFmtId="166" fontId="23" fillId="0" borderId="3" xfId="2" applyNumberFormat="1" applyFont="1" applyBorder="1"/>
    <xf numFmtId="0" fontId="2" fillId="0" borderId="0" xfId="0" quotePrefix="1" applyFont="1" applyAlignment="1">
      <alignment vertical="top" wrapText="1"/>
    </xf>
    <xf numFmtId="0" fontId="2" fillId="0" borderId="0" xfId="0" quotePrefix="1" applyFont="1" applyAlignment="1">
      <alignment vertical="top"/>
    </xf>
    <xf numFmtId="0" fontId="11" fillId="0" borderId="0" xfId="0" quotePrefix="1" applyFont="1" applyAlignment="1">
      <alignment vertical="top"/>
    </xf>
    <xf numFmtId="44" fontId="2" fillId="0" borderId="0" xfId="2" applyFont="1"/>
    <xf numFmtId="0" fontId="25" fillId="0" borderId="0" xfId="0" applyFont="1"/>
    <xf numFmtId="0" fontId="2" fillId="0" borderId="9" xfId="0" applyFont="1" applyBorder="1"/>
    <xf numFmtId="0" fontId="2" fillId="0" borderId="10" xfId="0" applyFont="1" applyBorder="1" applyAlignment="1">
      <alignment horizontal="center"/>
    </xf>
    <xf numFmtId="166" fontId="2" fillId="0" borderId="10" xfId="2" applyNumberFormat="1" applyFont="1" applyFill="1" applyBorder="1" applyAlignment="1">
      <alignment horizontal="left"/>
    </xf>
    <xf numFmtId="1" fontId="22" fillId="0" borderId="6" xfId="0" applyNumberFormat="1" applyFont="1" applyBorder="1" applyAlignment="1">
      <alignment horizontal="center" wrapText="1"/>
    </xf>
    <xf numFmtId="166" fontId="2" fillId="0" borderId="5" xfId="2" applyNumberFormat="1" applyFont="1" applyFill="1" applyBorder="1" applyAlignment="1">
      <alignment horizontal="left"/>
    </xf>
    <xf numFmtId="166" fontId="8" fillId="0" borderId="10" xfId="2" applyNumberFormat="1" applyFont="1" applyFill="1" applyBorder="1" applyAlignment="1">
      <alignment horizontal="center"/>
    </xf>
    <xf numFmtId="166" fontId="8" fillId="0" borderId="25" xfId="2" applyNumberFormat="1" applyFont="1" applyFill="1" applyBorder="1" applyAlignment="1">
      <alignment horizontal="center"/>
    </xf>
    <xf numFmtId="0" fontId="2" fillId="0" borderId="8" xfId="0" applyFont="1" applyBorder="1"/>
    <xf numFmtId="49" fontId="2" fillId="0" borderId="9" xfId="0" applyNumberFormat="1" applyFont="1" applyBorder="1"/>
    <xf numFmtId="49" fontId="2" fillId="0" borderId="17" xfId="0" applyNumberFormat="1" applyFont="1" applyBorder="1"/>
    <xf numFmtId="166" fontId="2" fillId="0" borderId="25" xfId="2" applyNumberFormat="1" applyFont="1" applyFill="1" applyBorder="1" applyAlignment="1">
      <alignment horizontal="left"/>
    </xf>
    <xf numFmtId="0" fontId="2" fillId="0" borderId="7" xfId="0" applyFont="1" applyBorder="1"/>
    <xf numFmtId="2" fontId="2" fillId="0" borderId="5" xfId="0" applyNumberFormat="1" applyFont="1" applyBorder="1" applyAlignment="1">
      <alignment horizontal="center"/>
    </xf>
    <xf numFmtId="166" fontId="2" fillId="0" borderId="15" xfId="2" applyNumberFormat="1" applyFont="1" applyFill="1" applyBorder="1" applyAlignment="1">
      <alignment horizontal="left"/>
    </xf>
    <xf numFmtId="0" fontId="10" fillId="0" borderId="40" xfId="0" applyFont="1" applyBorder="1"/>
    <xf numFmtId="0" fontId="2" fillId="0" borderId="40" xfId="0" applyFont="1" applyBorder="1"/>
    <xf numFmtId="0" fontId="2" fillId="0" borderId="41" xfId="0" applyFont="1" applyBorder="1" applyAlignment="1">
      <alignment horizontal="center" wrapText="1"/>
    </xf>
    <xf numFmtId="0" fontId="2" fillId="0" borderId="41" xfId="0" applyFont="1" applyBorder="1" applyAlignment="1">
      <alignment horizontal="center"/>
    </xf>
    <xf numFmtId="0" fontId="11" fillId="0" borderId="32" xfId="0" applyFont="1" applyBorder="1" applyAlignment="1">
      <alignment horizontal="center" wrapText="1"/>
    </xf>
    <xf numFmtId="0" fontId="2" fillId="0" borderId="15" xfId="0" applyFont="1" applyBorder="1" applyAlignment="1">
      <alignment horizontal="center"/>
    </xf>
    <xf numFmtId="166" fontId="8" fillId="0" borderId="5" xfId="2" applyNumberFormat="1" applyFont="1" applyFill="1" applyBorder="1" applyAlignment="1">
      <alignment horizontal="center"/>
    </xf>
    <xf numFmtId="44" fontId="2" fillId="0" borderId="10" xfId="2" applyFont="1" applyFill="1" applyBorder="1" applyAlignment="1">
      <alignment horizontal="left"/>
    </xf>
    <xf numFmtId="166" fontId="2" fillId="0" borderId="41" xfId="2" applyNumberFormat="1" applyFont="1" applyBorder="1" applyAlignment="1">
      <alignment horizontal="center" wrapText="1"/>
    </xf>
    <xf numFmtId="0" fontId="0" fillId="0" borderId="0" xfId="0" applyProtection="1">
      <protection locked="0"/>
    </xf>
    <xf numFmtId="0" fontId="26" fillId="0" borderId="0" xfId="0" applyFont="1" applyProtection="1">
      <protection locked="0"/>
    </xf>
    <xf numFmtId="0" fontId="17" fillId="0" borderId="0" xfId="0" applyFont="1" applyProtection="1">
      <protection locked="0"/>
    </xf>
    <xf numFmtId="0" fontId="0" fillId="0" borderId="0" xfId="0" applyAlignment="1" applyProtection="1">
      <alignment vertical="top"/>
      <protection locked="0"/>
    </xf>
    <xf numFmtId="0" fontId="17" fillId="0" borderId="0" xfId="0" applyFont="1" applyAlignment="1" applyProtection="1">
      <alignment vertical="top"/>
      <protection locked="0"/>
    </xf>
    <xf numFmtId="0" fontId="18" fillId="0" borderId="0" xfId="0" applyFont="1" applyAlignment="1" applyProtection="1">
      <alignment horizontal="center" wrapText="1"/>
      <protection locked="0"/>
    </xf>
    <xf numFmtId="0" fontId="18" fillId="0" borderId="0" xfId="0" applyFont="1" applyAlignment="1" applyProtection="1">
      <alignment horizontal="center"/>
      <protection locked="0"/>
    </xf>
    <xf numFmtId="0" fontId="33" fillId="0" borderId="0" xfId="0" applyFont="1" applyProtection="1">
      <protection locked="0"/>
    </xf>
    <xf numFmtId="0" fontId="33" fillId="0" borderId="39" xfId="0" applyFont="1" applyBorder="1" applyAlignment="1">
      <alignment vertical="top"/>
    </xf>
    <xf numFmtId="0" fontId="0" fillId="0" borderId="48" xfId="0" applyBorder="1" applyProtection="1">
      <protection locked="0"/>
    </xf>
    <xf numFmtId="0" fontId="37" fillId="0" borderId="0" xfId="0" applyFont="1" applyAlignment="1" applyProtection="1">
      <alignment vertical="top"/>
      <protection locked="0"/>
    </xf>
    <xf numFmtId="0" fontId="37" fillId="0" borderId="0" xfId="0" applyFont="1" applyProtection="1">
      <protection locked="0"/>
    </xf>
    <xf numFmtId="0" fontId="33" fillId="0" borderId="0" xfId="0" applyFont="1" applyAlignment="1" applyProtection="1">
      <alignment vertical="top"/>
      <protection locked="0"/>
    </xf>
    <xf numFmtId="0" fontId="42" fillId="0" borderId="0" xfId="0" applyFont="1" applyAlignment="1" applyProtection="1">
      <alignment vertical="top"/>
      <protection locked="0"/>
    </xf>
    <xf numFmtId="0" fontId="43" fillId="0" borderId="0" xfId="0" applyFont="1" applyAlignment="1" applyProtection="1">
      <alignment vertical="top"/>
      <protection locked="0"/>
    </xf>
    <xf numFmtId="0" fontId="0" fillId="0" borderId="53" xfId="0" applyBorder="1" applyAlignment="1" applyProtection="1">
      <alignment vertical="top"/>
      <protection locked="0"/>
    </xf>
    <xf numFmtId="0" fontId="0" fillId="0" borderId="53" xfId="0" applyBorder="1" applyProtection="1">
      <protection locked="0"/>
    </xf>
    <xf numFmtId="0" fontId="17" fillId="0" borderId="48" xfId="0" applyFont="1" applyBorder="1" applyAlignment="1" applyProtection="1">
      <alignment vertical="top"/>
      <protection locked="0"/>
    </xf>
    <xf numFmtId="0" fontId="0" fillId="0" borderId="48" xfId="0" applyBorder="1" applyAlignment="1" applyProtection="1">
      <alignment vertical="top"/>
      <protection locked="0"/>
    </xf>
    <xf numFmtId="0" fontId="38" fillId="0" borderId="0" xfId="0" applyFont="1" applyAlignment="1" applyProtection="1">
      <alignment vertical="top" wrapText="1"/>
      <protection locked="0"/>
    </xf>
    <xf numFmtId="0" fontId="21" fillId="0" borderId="0" xfId="0" quotePrefix="1" applyFont="1" applyAlignment="1" applyProtection="1">
      <alignment wrapText="1"/>
      <protection locked="0"/>
    </xf>
    <xf numFmtId="0" fontId="21" fillId="0" borderId="0" xfId="0" applyFont="1" applyAlignment="1" applyProtection="1">
      <alignment wrapText="1"/>
      <protection locked="0"/>
    </xf>
    <xf numFmtId="0" fontId="39" fillId="0" borderId="0" xfId="0" applyFont="1" applyProtection="1">
      <protection locked="0"/>
    </xf>
    <xf numFmtId="0" fontId="42" fillId="0" borderId="0" xfId="0" applyFont="1" applyProtection="1">
      <protection locked="0"/>
    </xf>
    <xf numFmtId="0" fontId="33" fillId="0" borderId="53" xfId="0" applyFont="1" applyBorder="1" applyAlignment="1" applyProtection="1">
      <alignment vertical="top"/>
      <protection locked="0"/>
    </xf>
    <xf numFmtId="0" fontId="33" fillId="0" borderId="53" xfId="0" applyFont="1" applyBorder="1" applyProtection="1">
      <protection locked="0"/>
    </xf>
    <xf numFmtId="0" fontId="0" fillId="0" borderId="55" xfId="0" applyBorder="1" applyAlignment="1" applyProtection="1">
      <alignment vertical="top"/>
      <protection locked="0"/>
    </xf>
    <xf numFmtId="0" fontId="0" fillId="0" borderId="55" xfId="0" applyBorder="1" applyProtection="1">
      <protection locked="0"/>
    </xf>
    <xf numFmtId="0" fontId="36" fillId="4" borderId="31" xfId="0" applyFont="1" applyFill="1" applyBorder="1" applyAlignment="1" applyProtection="1">
      <alignment horizontal="left" vertical="top"/>
      <protection locked="0"/>
    </xf>
    <xf numFmtId="0" fontId="36" fillId="4" borderId="40" xfId="0" applyFont="1" applyFill="1" applyBorder="1" applyAlignment="1" applyProtection="1">
      <alignment horizontal="left" vertical="top"/>
      <protection locked="0"/>
    </xf>
    <xf numFmtId="0" fontId="36" fillId="4" borderId="32" xfId="0" applyFont="1" applyFill="1" applyBorder="1" applyAlignment="1" applyProtection="1">
      <alignment horizontal="left" vertical="top"/>
      <protection locked="0"/>
    </xf>
    <xf numFmtId="0" fontId="36" fillId="4" borderId="39" xfId="0" applyFont="1" applyFill="1" applyBorder="1" applyAlignment="1" applyProtection="1">
      <alignment horizontal="left" vertical="top"/>
      <protection locked="0"/>
    </xf>
    <xf numFmtId="166" fontId="36" fillId="4" borderId="39" xfId="2" applyNumberFormat="1" applyFont="1" applyFill="1" applyBorder="1" applyAlignment="1" applyProtection="1">
      <alignment horizontal="left" vertical="top"/>
      <protection locked="0"/>
    </xf>
    <xf numFmtId="0" fontId="36" fillId="4" borderId="31" xfId="0" applyFont="1" applyFill="1" applyBorder="1" applyAlignment="1" applyProtection="1">
      <alignment vertical="top"/>
      <protection locked="0"/>
    </xf>
    <xf numFmtId="0" fontId="36" fillId="4" borderId="40" xfId="0" applyFont="1" applyFill="1" applyBorder="1" applyAlignment="1" applyProtection="1">
      <alignment vertical="top"/>
      <protection locked="0"/>
    </xf>
    <xf numFmtId="49" fontId="36" fillId="4" borderId="39" xfId="0" applyNumberFormat="1" applyFont="1" applyFill="1" applyBorder="1" applyAlignment="1" applyProtection="1">
      <alignment horizontal="right" vertical="top"/>
      <protection locked="0"/>
    </xf>
    <xf numFmtId="0" fontId="34" fillId="4" borderId="40" xfId="0" applyFont="1" applyFill="1" applyBorder="1" applyAlignment="1" applyProtection="1">
      <alignment horizontal="left"/>
      <protection locked="0"/>
    </xf>
    <xf numFmtId="49" fontId="33" fillId="4" borderId="31" xfId="0" applyNumberFormat="1" applyFont="1" applyFill="1" applyBorder="1" applyProtection="1">
      <protection locked="0"/>
    </xf>
    <xf numFmtId="0" fontId="33" fillId="4" borderId="32" xfId="0" applyFont="1" applyFill="1" applyBorder="1" applyProtection="1">
      <protection locked="0"/>
    </xf>
    <xf numFmtId="0" fontId="33" fillId="5" borderId="39" xfId="0" applyFont="1" applyFill="1" applyBorder="1" applyAlignment="1" applyProtection="1">
      <alignment horizontal="left" vertical="center"/>
      <protection locked="0"/>
    </xf>
    <xf numFmtId="49" fontId="33" fillId="5" borderId="39" xfId="0" applyNumberFormat="1" applyFont="1" applyFill="1" applyBorder="1" applyAlignment="1" applyProtection="1">
      <alignment horizontal="left" vertical="center"/>
      <protection locked="0"/>
    </xf>
    <xf numFmtId="1" fontId="33" fillId="5" borderId="44" xfId="0" applyNumberFormat="1" applyFont="1" applyFill="1" applyBorder="1" applyAlignment="1" applyProtection="1">
      <alignment horizontal="left" vertical="center"/>
      <protection locked="0"/>
    </xf>
    <xf numFmtId="1" fontId="33" fillId="5" borderId="39" xfId="0" applyNumberFormat="1" applyFont="1" applyFill="1" applyBorder="1" applyAlignment="1" applyProtection="1">
      <alignment horizontal="left" vertical="center"/>
      <protection locked="0"/>
    </xf>
    <xf numFmtId="0" fontId="33" fillId="5" borderId="39" xfId="0" applyFont="1" applyFill="1" applyBorder="1" applyAlignment="1" applyProtection="1">
      <alignment horizontal="left"/>
      <protection locked="0"/>
    </xf>
    <xf numFmtId="0" fontId="33" fillId="5" borderId="39" xfId="0" applyFont="1" applyFill="1" applyBorder="1" applyAlignment="1" applyProtection="1">
      <alignment vertical="top"/>
      <protection locked="0"/>
    </xf>
    <xf numFmtId="0" fontId="33" fillId="4" borderId="31" xfId="0" applyFont="1" applyFill="1" applyBorder="1" applyProtection="1">
      <protection locked="0"/>
    </xf>
    <xf numFmtId="0" fontId="33" fillId="4" borderId="39" xfId="0" applyFont="1" applyFill="1" applyBorder="1" applyAlignment="1" applyProtection="1">
      <alignment vertical="top"/>
      <protection locked="0"/>
    </xf>
    <xf numFmtId="0" fontId="16" fillId="0" borderId="0" xfId="0" quotePrefix="1" applyFont="1" applyProtection="1">
      <protection locked="0"/>
    </xf>
    <xf numFmtId="0" fontId="16" fillId="0" borderId="0" xfId="0" quotePrefix="1" applyFont="1" applyAlignment="1" applyProtection="1">
      <alignment wrapText="1"/>
      <protection locked="0"/>
    </xf>
    <xf numFmtId="0" fontId="16" fillId="0" borderId="0" xfId="0" applyFont="1" applyProtection="1">
      <protection locked="0"/>
    </xf>
    <xf numFmtId="0" fontId="40" fillId="0" borderId="0" xfId="0" quotePrefix="1" applyFont="1" applyAlignment="1">
      <alignment wrapText="1"/>
    </xf>
    <xf numFmtId="0" fontId="40" fillId="0" borderId="0" xfId="0" applyFont="1" applyAlignment="1" applyProtection="1">
      <alignment wrapText="1"/>
      <protection locked="0"/>
    </xf>
    <xf numFmtId="0" fontId="0" fillId="4" borderId="31" xfId="0" applyFill="1" applyBorder="1" applyAlignment="1" applyProtection="1">
      <alignment horizontal="left"/>
      <protection locked="0"/>
    </xf>
    <xf numFmtId="0" fontId="0" fillId="4" borderId="32" xfId="0" applyFill="1" applyBorder="1" applyProtection="1">
      <protection locked="0"/>
    </xf>
    <xf numFmtId="0" fontId="1" fillId="5" borderId="39" xfId="0" applyFont="1" applyFill="1" applyBorder="1" applyAlignment="1" applyProtection="1">
      <alignment horizontal="left" vertical="center"/>
      <protection locked="0"/>
    </xf>
    <xf numFmtId="0" fontId="1" fillId="5" borderId="39" xfId="0" applyFont="1" applyFill="1" applyBorder="1" applyAlignment="1" applyProtection="1">
      <alignment horizontal="left"/>
      <protection locked="0"/>
    </xf>
    <xf numFmtId="0" fontId="22" fillId="0" borderId="53" xfId="0" applyFont="1" applyBorder="1" applyAlignment="1" applyProtection="1">
      <alignment vertical="top" wrapText="1"/>
      <protection locked="0"/>
    </xf>
    <xf numFmtId="0" fontId="0" fillId="5" borderId="0" xfId="0" applyFill="1" applyProtection="1">
      <protection locked="0"/>
    </xf>
    <xf numFmtId="0" fontId="0" fillId="4" borderId="0" xfId="0" applyFill="1" applyProtection="1">
      <protection locked="0"/>
    </xf>
    <xf numFmtId="1" fontId="2" fillId="0" borderId="5" xfId="0" applyNumberFormat="1" applyFont="1" applyBorder="1" applyAlignment="1">
      <alignment horizontal="center"/>
    </xf>
    <xf numFmtId="0" fontId="41" fillId="0" borderId="0" xfId="0" quotePrefix="1" applyFont="1" applyAlignment="1" applyProtection="1">
      <alignment vertical="center" wrapText="1"/>
      <protection locked="0"/>
    </xf>
    <xf numFmtId="0" fontId="41" fillId="0" borderId="0" xfId="0" applyFont="1" applyAlignment="1" applyProtection="1">
      <alignment horizontal="left" vertical="center" wrapText="1"/>
      <protection locked="0"/>
    </xf>
    <xf numFmtId="0" fontId="41" fillId="0" borderId="0" xfId="0" applyFont="1" applyAlignment="1" applyProtection="1">
      <alignment vertical="center" wrapText="1"/>
      <protection locked="0"/>
    </xf>
    <xf numFmtId="0" fontId="43" fillId="0" borderId="0" xfId="0" applyFont="1" applyAlignment="1" applyProtection="1">
      <alignment horizontal="left" vertical="top" wrapText="1"/>
      <protection locked="0"/>
    </xf>
    <xf numFmtId="49" fontId="36" fillId="4" borderId="39" xfId="0" quotePrefix="1" applyNumberFormat="1" applyFont="1" applyFill="1" applyBorder="1" applyAlignment="1" applyProtection="1">
      <alignment horizontal="left" vertical="top"/>
      <protection locked="0"/>
    </xf>
    <xf numFmtId="0" fontId="36" fillId="4" borderId="39" xfId="0" quotePrefix="1" applyFont="1" applyFill="1" applyBorder="1" applyAlignment="1" applyProtection="1">
      <alignment horizontal="left" vertical="top"/>
      <protection locked="0"/>
    </xf>
    <xf numFmtId="0" fontId="42" fillId="0" borderId="0" xfId="0" quotePrefix="1" applyFont="1" applyAlignment="1" applyProtection="1">
      <alignment vertical="top" wrapText="1"/>
      <protection locked="0"/>
    </xf>
    <xf numFmtId="0" fontId="33" fillId="5" borderId="57" xfId="0" applyFont="1" applyFill="1" applyBorder="1" applyAlignment="1" applyProtection="1">
      <alignment vertical="top"/>
      <protection locked="0"/>
    </xf>
    <xf numFmtId="0" fontId="33" fillId="5" borderId="39" xfId="0" applyFont="1" applyFill="1" applyBorder="1" applyAlignment="1" applyProtection="1">
      <alignment horizontal="center" vertical="center"/>
      <protection locked="0"/>
    </xf>
    <xf numFmtId="0" fontId="2" fillId="0" borderId="10" xfId="0" applyFont="1" applyBorder="1" applyAlignment="1">
      <alignment horizontal="center" wrapText="1"/>
    </xf>
    <xf numFmtId="0" fontId="2" fillId="0" borderId="3" xfId="0" applyFont="1" applyBorder="1" applyAlignment="1">
      <alignment wrapText="1"/>
    </xf>
    <xf numFmtId="0" fontId="2" fillId="0" borderId="19" xfId="0" applyFont="1" applyBorder="1" applyAlignment="1">
      <alignment horizontal="center" wrapText="1"/>
    </xf>
    <xf numFmtId="0" fontId="2" fillId="0" borderId="21" xfId="0" applyFont="1" applyBorder="1" applyAlignment="1">
      <alignment horizontal="center" wrapText="1"/>
    </xf>
    <xf numFmtId="0" fontId="2" fillId="0" borderId="5" xfId="0" applyFont="1" applyBorder="1" applyAlignment="1">
      <alignment horizontal="left" wrapText="1"/>
    </xf>
    <xf numFmtId="0" fontId="2" fillId="0" borderId="19" xfId="0" applyFont="1" applyBorder="1" applyAlignment="1">
      <alignment horizontal="left" wrapText="1"/>
    </xf>
    <xf numFmtId="0" fontId="2" fillId="0" borderId="21" xfId="0" applyFont="1" applyBorder="1" applyAlignment="1">
      <alignment wrapText="1"/>
    </xf>
    <xf numFmtId="0" fontId="2" fillId="0" borderId="12" xfId="0" applyFont="1" applyBorder="1" applyAlignment="1">
      <alignment wrapText="1"/>
    </xf>
    <xf numFmtId="0" fontId="19" fillId="0" borderId="3" xfId="0" applyFont="1" applyBorder="1" applyAlignment="1">
      <alignment wrapText="1"/>
    </xf>
    <xf numFmtId="0" fontId="0" fillId="0" borderId="47" xfId="0" applyBorder="1" applyProtection="1">
      <protection locked="0"/>
    </xf>
    <xf numFmtId="0" fontId="0" fillId="0" borderId="49" xfId="0" applyBorder="1" applyProtection="1">
      <protection locked="0"/>
    </xf>
    <xf numFmtId="0" fontId="0" fillId="0" borderId="50" xfId="0" applyBorder="1" applyProtection="1">
      <protection locked="0"/>
    </xf>
    <xf numFmtId="0" fontId="0" fillId="0" borderId="51" xfId="0" applyBorder="1" applyProtection="1">
      <protection locked="0"/>
    </xf>
    <xf numFmtId="0" fontId="21" fillId="0" borderId="51" xfId="0" applyFont="1" applyBorder="1" applyAlignment="1" applyProtection="1">
      <alignment horizontal="left"/>
      <protection locked="0"/>
    </xf>
    <xf numFmtId="0" fontId="21" fillId="0" borderId="51" xfId="0" applyFont="1" applyBorder="1" applyProtection="1">
      <protection locked="0"/>
    </xf>
    <xf numFmtId="49" fontId="0" fillId="0" borderId="0" xfId="0" applyNumberFormat="1" applyProtection="1">
      <protection locked="0"/>
    </xf>
    <xf numFmtId="0" fontId="0" fillId="0" borderId="52" xfId="0" applyBorder="1" applyProtection="1">
      <protection locked="0"/>
    </xf>
    <xf numFmtId="0" fontId="0" fillId="0" borderId="54" xfId="0" applyBorder="1" applyProtection="1">
      <protection locked="0"/>
    </xf>
    <xf numFmtId="0" fontId="21" fillId="0" borderId="51" xfId="0" quotePrefix="1" applyFont="1" applyBorder="1" applyAlignment="1" applyProtection="1">
      <alignment wrapText="1"/>
      <protection locked="0"/>
    </xf>
    <xf numFmtId="0" fontId="20" fillId="0" borderId="0" xfId="0" applyFont="1" applyAlignment="1" applyProtection="1">
      <alignment horizontal="left" vertical="center" wrapText="1"/>
      <protection locked="0"/>
    </xf>
    <xf numFmtId="0" fontId="20" fillId="0" borderId="51" xfId="0" applyFont="1" applyBorder="1" applyAlignment="1" applyProtection="1">
      <alignment vertical="center" wrapText="1"/>
      <protection locked="0"/>
    </xf>
    <xf numFmtId="0" fontId="20" fillId="0" borderId="0" xfId="0" applyFont="1" applyAlignment="1" applyProtection="1">
      <alignment vertical="center" wrapText="1"/>
      <protection locked="0"/>
    </xf>
    <xf numFmtId="0" fontId="29" fillId="0" borderId="51" xfId="0" quotePrefix="1" applyFont="1" applyBorder="1" applyAlignment="1" applyProtection="1">
      <alignment vertical="center" wrapText="1"/>
      <protection locked="0"/>
    </xf>
    <xf numFmtId="0" fontId="29" fillId="0" borderId="0" xfId="0" quotePrefix="1" applyFont="1" applyAlignment="1" applyProtection="1">
      <alignment vertical="center" wrapText="1"/>
      <protection locked="0"/>
    </xf>
    <xf numFmtId="164" fontId="0" fillId="0" borderId="0" xfId="0" applyNumberFormat="1" applyProtection="1">
      <protection locked="0"/>
    </xf>
    <xf numFmtId="0" fontId="0" fillId="0" borderId="0" xfId="0" applyAlignment="1">
      <alignment vertical="top"/>
    </xf>
    <xf numFmtId="164" fontId="0" fillId="0" borderId="0" xfId="0" applyNumberFormat="1"/>
    <xf numFmtId="164" fontId="1" fillId="0" borderId="0" xfId="0" applyNumberFormat="1" applyFont="1"/>
    <xf numFmtId="0" fontId="33" fillId="0" borderId="0" xfId="0" quotePrefix="1" applyFont="1"/>
    <xf numFmtId="0" fontId="17" fillId="0" borderId="48" xfId="0" applyFont="1" applyBorder="1"/>
    <xf numFmtId="0" fontId="0" fillId="0" borderId="48" xfId="0" applyBorder="1"/>
    <xf numFmtId="0" fontId="14" fillId="0" borderId="53" xfId="0" applyFont="1" applyBorder="1"/>
    <xf numFmtId="0" fontId="34" fillId="0" borderId="0" xfId="0" applyFont="1" applyAlignment="1">
      <alignment horizontal="left" vertical="top"/>
    </xf>
    <xf numFmtId="0" fontId="34" fillId="0" borderId="0" xfId="0" applyFont="1" applyAlignment="1">
      <alignment vertical="top" wrapText="1"/>
    </xf>
    <xf numFmtId="0" fontId="34" fillId="0" borderId="0" xfId="0" applyFont="1" applyAlignment="1">
      <alignment vertical="top"/>
    </xf>
    <xf numFmtId="0" fontId="33" fillId="0" borderId="0" xfId="0" applyFont="1" applyAlignment="1">
      <alignment vertical="top"/>
    </xf>
    <xf numFmtId="0" fontId="42" fillId="0" borderId="0" xfId="0" applyFont="1" applyAlignment="1">
      <alignment vertical="top"/>
    </xf>
    <xf numFmtId="0" fontId="43" fillId="0" borderId="0" xfId="0" applyFont="1" applyAlignment="1">
      <alignment vertical="top"/>
    </xf>
    <xf numFmtId="0" fontId="33" fillId="0" borderId="0" xfId="0" applyFont="1" applyAlignment="1">
      <alignment horizontal="center" vertical="center" wrapText="1"/>
    </xf>
    <xf numFmtId="0" fontId="0" fillId="0" borderId="53" xfId="0" applyBorder="1"/>
    <xf numFmtId="0" fontId="17" fillId="0" borderId="48" xfId="0" applyFont="1" applyBorder="1" applyAlignment="1">
      <alignment vertical="top"/>
    </xf>
    <xf numFmtId="0" fontId="0" fillId="0" borderId="48" xfId="0" applyBorder="1" applyAlignment="1">
      <alignment vertical="top"/>
    </xf>
    <xf numFmtId="0" fontId="17" fillId="0" borderId="0" xfId="0" applyFont="1" applyAlignment="1">
      <alignment vertical="top"/>
    </xf>
    <xf numFmtId="0" fontId="33" fillId="0" borderId="0" xfId="0" applyFont="1"/>
    <xf numFmtId="0" fontId="34" fillId="0" borderId="0" xfId="0" applyFont="1" applyAlignment="1">
      <alignment horizontal="center" wrapText="1"/>
    </xf>
    <xf numFmtId="0" fontId="34" fillId="0" borderId="0" xfId="0" applyFont="1" applyAlignment="1">
      <alignment horizontal="center"/>
    </xf>
    <xf numFmtId="0" fontId="33" fillId="0" borderId="0" xfId="0" applyFont="1" applyAlignment="1">
      <alignment horizontal="center" wrapText="1"/>
    </xf>
    <xf numFmtId="0" fontId="39" fillId="0" borderId="0" xfId="0" applyFont="1" applyAlignment="1">
      <alignment vertical="top"/>
    </xf>
    <xf numFmtId="0" fontId="39" fillId="0" borderId="0" xfId="0" applyFont="1"/>
    <xf numFmtId="0" fontId="34" fillId="0" borderId="0" xfId="0" applyFont="1"/>
    <xf numFmtId="0" fontId="42" fillId="0" borderId="0" xfId="0" applyFont="1"/>
    <xf numFmtId="0" fontId="40" fillId="0" borderId="0" xfId="0" applyFont="1" applyAlignment="1">
      <alignment vertical="top"/>
    </xf>
    <xf numFmtId="0" fontId="34" fillId="0" borderId="32" xfId="0" applyFont="1" applyBorder="1"/>
    <xf numFmtId="0" fontId="14" fillId="0" borderId="0" xfId="0" applyFont="1" applyAlignment="1">
      <alignment vertical="top"/>
    </xf>
    <xf numFmtId="0" fontId="22" fillId="0" borderId="31" xfId="0" applyFont="1" applyBorder="1"/>
    <xf numFmtId="0" fontId="2" fillId="0" borderId="32" xfId="0" applyFont="1" applyBorder="1"/>
    <xf numFmtId="0" fontId="22" fillId="0" borderId="0" xfId="0" applyFont="1" applyAlignment="1">
      <alignment vertical="top" wrapText="1"/>
    </xf>
    <xf numFmtId="0" fontId="2" fillId="0" borderId="0" xfId="0" applyFont="1" applyAlignment="1">
      <alignment horizontal="center" wrapText="1"/>
    </xf>
    <xf numFmtId="0" fontId="2" fillId="0" borderId="0" xfId="0" applyFont="1" applyAlignment="1">
      <alignment horizontal="center"/>
    </xf>
    <xf numFmtId="0" fontId="11" fillId="0" borderId="0" xfId="0" applyFont="1" applyAlignment="1">
      <alignment horizontal="center" wrapText="1"/>
    </xf>
    <xf numFmtId="0" fontId="33" fillId="0" borderId="0" xfId="0" applyFont="1" applyAlignment="1">
      <alignment horizontal="center" vertical="top"/>
    </xf>
    <xf numFmtId="0" fontId="33" fillId="0" borderId="0" xfId="0" applyFont="1" applyAlignment="1" applyProtection="1">
      <alignment horizontal="center"/>
      <protection locked="0"/>
    </xf>
    <xf numFmtId="0" fontId="33" fillId="0" borderId="0" xfId="0" applyFont="1" applyAlignment="1" applyProtection="1">
      <alignment horizontal="center" wrapText="1"/>
      <protection locked="0"/>
    </xf>
    <xf numFmtId="0" fontId="3" fillId="0" borderId="2" xfId="0" applyFont="1" applyBorder="1"/>
    <xf numFmtId="0" fontId="2" fillId="0" borderId="6" xfId="0" applyFont="1" applyBorder="1" applyAlignment="1">
      <alignment horizontal="right"/>
    </xf>
    <xf numFmtId="0" fontId="2" fillId="0" borderId="58" xfId="0" applyFont="1" applyBorder="1" applyAlignment="1">
      <alignment horizontal="right"/>
    </xf>
    <xf numFmtId="44" fontId="3" fillId="0" borderId="0" xfId="2" applyFont="1" applyBorder="1"/>
    <xf numFmtId="0" fontId="33" fillId="4" borderId="0" xfId="0" applyFont="1" applyFill="1" applyAlignment="1" applyProtection="1">
      <alignment vertical="top"/>
      <protection locked="0"/>
    </xf>
    <xf numFmtId="0" fontId="0" fillId="0" borderId="28" xfId="0" applyBorder="1"/>
    <xf numFmtId="166" fontId="8" fillId="0" borderId="15" xfId="2" applyNumberFormat="1" applyFont="1" applyFill="1" applyBorder="1" applyAlignment="1">
      <alignment horizontal="center"/>
    </xf>
    <xf numFmtId="166" fontId="23" fillId="0" borderId="11" xfId="2" applyNumberFormat="1" applyFont="1" applyBorder="1"/>
    <xf numFmtId="166" fontId="8" fillId="2" borderId="5" xfId="2" applyNumberFormat="1" applyFont="1" applyFill="1" applyBorder="1" applyAlignment="1">
      <alignment horizontal="center"/>
    </xf>
    <xf numFmtId="166" fontId="23" fillId="2" borderId="3" xfId="2" applyNumberFormat="1" applyFont="1" applyFill="1" applyBorder="1"/>
    <xf numFmtId="0" fontId="2" fillId="0" borderId="0" xfId="0" applyFont="1" applyAlignment="1">
      <alignment vertical="top"/>
    </xf>
    <xf numFmtId="0" fontId="47" fillId="0" borderId="0" xfId="0" applyFont="1"/>
    <xf numFmtId="0" fontId="33" fillId="0" borderId="0" xfId="0" applyFont="1" applyAlignment="1" applyProtection="1">
      <alignment vertical="top" wrapText="1"/>
      <protection locked="0"/>
    </xf>
    <xf numFmtId="0" fontId="33" fillId="2" borderId="39" xfId="0" applyFont="1" applyFill="1" applyBorder="1" applyAlignment="1" applyProtection="1">
      <alignment vertical="top"/>
      <protection locked="0"/>
    </xf>
    <xf numFmtId="49" fontId="1" fillId="0" borderId="0" xfId="0" applyNumberFormat="1" applyFont="1" applyAlignment="1">
      <alignment vertical="top"/>
    </xf>
    <xf numFmtId="0" fontId="1" fillId="0" borderId="20" xfId="0" applyFont="1" applyBorder="1"/>
    <xf numFmtId="0" fontId="1" fillId="0" borderId="37" xfId="0" applyFont="1" applyBorder="1"/>
    <xf numFmtId="0" fontId="1" fillId="0" borderId="29" xfId="0" applyFont="1" applyBorder="1"/>
    <xf numFmtId="14" fontId="36" fillId="4" borderId="31" xfId="0" applyNumberFormat="1" applyFont="1" applyFill="1" applyBorder="1" applyAlignment="1" applyProtection="1">
      <alignment horizontal="left" vertical="top"/>
      <protection locked="0"/>
    </xf>
    <xf numFmtId="0" fontId="22" fillId="0" borderId="28" xfId="0" applyFont="1" applyBorder="1" applyAlignment="1">
      <alignment vertical="top"/>
    </xf>
    <xf numFmtId="0" fontId="41" fillId="0" borderId="0" xfId="0" quotePrefix="1" applyFont="1" applyAlignment="1">
      <alignment vertical="center" wrapText="1"/>
    </xf>
    <xf numFmtId="0" fontId="36" fillId="0" borderId="0" xfId="0" applyFont="1" applyAlignment="1">
      <alignment horizontal="center" wrapText="1"/>
    </xf>
    <xf numFmtId="0" fontId="36" fillId="0" borderId="29" xfId="0" applyFont="1" applyBorder="1" applyAlignment="1">
      <alignment horizontal="center" wrapText="1"/>
    </xf>
    <xf numFmtId="0" fontId="33" fillId="0" borderId="29" xfId="0" applyFont="1" applyBorder="1" applyAlignment="1">
      <alignment horizontal="center"/>
    </xf>
    <xf numFmtId="0" fontId="33" fillId="0" borderId="0" xfId="0" applyFont="1" applyAlignment="1">
      <alignment horizontal="center"/>
    </xf>
    <xf numFmtId="0" fontId="32" fillId="0" borderId="0" xfId="0" applyFont="1" applyAlignment="1" applyProtection="1">
      <alignment horizontal="center"/>
      <protection locked="0"/>
    </xf>
    <xf numFmtId="0" fontId="35" fillId="0" borderId="0" xfId="0" quotePrefix="1" applyFont="1" applyAlignment="1">
      <alignment vertical="center" wrapText="1"/>
    </xf>
    <xf numFmtId="0" fontId="34" fillId="0" borderId="29" xfId="0" applyFont="1" applyBorder="1" applyAlignment="1">
      <alignment horizontal="center" wrapText="1"/>
    </xf>
    <xf numFmtId="0" fontId="41" fillId="0" borderId="28" xfId="0" applyFont="1" applyBorder="1" applyAlignment="1">
      <alignment vertical="top" wrapText="1"/>
    </xf>
    <xf numFmtId="0" fontId="34" fillId="4" borderId="43" xfId="0" applyFont="1" applyFill="1" applyBorder="1" applyAlignment="1" applyProtection="1">
      <alignment horizontal="left"/>
      <protection locked="0"/>
    </xf>
    <xf numFmtId="0" fontId="43" fillId="0" borderId="0" xfId="0" applyFont="1" applyAlignment="1" applyProtection="1">
      <alignment vertical="top" wrapText="1"/>
      <protection locked="0"/>
    </xf>
    <xf numFmtId="0" fontId="2" fillId="0" borderId="0" xfId="0" applyFont="1"/>
    <xf numFmtId="0" fontId="1" fillId="0" borderId="0" xfId="0" applyFont="1" applyAlignment="1">
      <alignment vertical="top"/>
    </xf>
    <xf numFmtId="0" fontId="20" fillId="0" borderId="0" xfId="0" quotePrefix="1" applyFont="1" applyAlignment="1">
      <alignment horizontal="left" vertical="center" wrapText="1"/>
    </xf>
    <xf numFmtId="0" fontId="20" fillId="0" borderId="0" xfId="0" applyFont="1" applyAlignment="1">
      <alignment horizontal="left" vertical="center" wrapText="1"/>
    </xf>
    <xf numFmtId="0" fontId="33" fillId="0" borderId="29" xfId="0" applyFont="1" applyBorder="1" applyAlignment="1">
      <alignment horizontal="center"/>
    </xf>
    <xf numFmtId="0" fontId="33" fillId="0" borderId="29" xfId="0" applyFont="1" applyBorder="1" applyAlignment="1">
      <alignment horizontal="center" wrapText="1"/>
    </xf>
    <xf numFmtId="49" fontId="33" fillId="4" borderId="31" xfId="0" applyNumberFormat="1" applyFont="1" applyFill="1" applyBorder="1" applyAlignment="1" applyProtection="1">
      <alignment horizontal="left" wrapText="1"/>
      <protection locked="0"/>
    </xf>
    <xf numFmtId="49" fontId="33" fillId="4" borderId="32" xfId="0" applyNumberFormat="1" applyFont="1" applyFill="1" applyBorder="1" applyAlignment="1" applyProtection="1">
      <alignment horizontal="left" wrapText="1"/>
      <protection locked="0"/>
    </xf>
    <xf numFmtId="0" fontId="22" fillId="0" borderId="31" xfId="0" applyFont="1" applyBorder="1" applyAlignment="1">
      <alignment wrapText="1"/>
    </xf>
    <xf numFmtId="0" fontId="22" fillId="0" borderId="32" xfId="0" applyFont="1" applyBorder="1" applyAlignment="1">
      <alignment wrapText="1"/>
    </xf>
    <xf numFmtId="0" fontId="22" fillId="0" borderId="31" xfId="0" applyFont="1" applyBorder="1" applyAlignment="1">
      <alignment vertical="top" wrapText="1"/>
    </xf>
    <xf numFmtId="0" fontId="22" fillId="0" borderId="32" xfId="0" applyFont="1" applyBorder="1" applyAlignment="1">
      <alignment vertical="top" wrapText="1"/>
    </xf>
    <xf numFmtId="0" fontId="41" fillId="0" borderId="0" xfId="0" applyFont="1" applyAlignment="1">
      <alignment vertical="top" wrapText="1"/>
    </xf>
    <xf numFmtId="0" fontId="41" fillId="0" borderId="28" xfId="0" applyFont="1" applyBorder="1" applyAlignment="1">
      <alignment vertical="top" wrapText="1"/>
    </xf>
    <xf numFmtId="0" fontId="34" fillId="4" borderId="31" xfId="0" applyFont="1" applyFill="1" applyBorder="1" applyAlignment="1" applyProtection="1">
      <alignment horizontal="left"/>
      <protection locked="0"/>
    </xf>
    <xf numFmtId="0" fontId="34" fillId="4" borderId="43" xfId="0" applyFont="1" applyFill="1" applyBorder="1" applyAlignment="1" applyProtection="1">
      <alignment horizontal="left"/>
      <protection locked="0"/>
    </xf>
    <xf numFmtId="0" fontId="41" fillId="0" borderId="0" xfId="0" applyFont="1" applyAlignment="1">
      <alignment vertical="center" wrapText="1"/>
    </xf>
    <xf numFmtId="0" fontId="41" fillId="0" borderId="0" xfId="0" quotePrefix="1" applyFont="1" applyAlignment="1">
      <alignment vertical="center" wrapText="1"/>
    </xf>
    <xf numFmtId="0" fontId="41" fillId="0" borderId="0" xfId="0" applyFont="1" applyAlignment="1">
      <alignment horizontal="left" vertical="top" wrapText="1"/>
    </xf>
    <xf numFmtId="0" fontId="41" fillId="0" borderId="28" xfId="0" applyFont="1" applyBorder="1" applyAlignment="1">
      <alignment horizontal="left" vertical="top" wrapText="1"/>
    </xf>
    <xf numFmtId="0" fontId="42" fillId="0" borderId="53" xfId="0" quotePrefix="1" applyFont="1" applyBorder="1" applyAlignment="1">
      <alignment vertical="top" wrapText="1"/>
    </xf>
    <xf numFmtId="0" fontId="43" fillId="0" borderId="0" xfId="0" quotePrefix="1" applyFont="1" applyAlignment="1">
      <alignment vertical="top" wrapText="1"/>
    </xf>
    <xf numFmtId="0" fontId="43" fillId="0" borderId="0" xfId="0" applyFont="1" applyAlignment="1">
      <alignment vertical="top" wrapText="1"/>
    </xf>
    <xf numFmtId="0" fontId="43" fillId="0" borderId="0" xfId="0" applyFont="1" applyAlignment="1" applyProtection="1">
      <alignment vertical="top" wrapText="1"/>
      <protection locked="0"/>
    </xf>
    <xf numFmtId="0" fontId="41" fillId="0" borderId="0" xfId="0" quotePrefix="1" applyFont="1" applyAlignment="1">
      <alignment vertical="top" wrapText="1"/>
    </xf>
    <xf numFmtId="0" fontId="33" fillId="0" borderId="0" xfId="0" applyFont="1" applyAlignment="1">
      <alignment horizontal="center"/>
    </xf>
    <xf numFmtId="0" fontId="41" fillId="0" borderId="0" xfId="0" applyFont="1" applyAlignment="1">
      <alignment horizontal="left" vertical="center" wrapText="1"/>
    </xf>
    <xf numFmtId="0" fontId="41" fillId="0" borderId="28" xfId="0" applyFont="1" applyBorder="1" applyAlignment="1">
      <alignment horizontal="left" vertical="center" wrapText="1"/>
    </xf>
    <xf numFmtId="0" fontId="32" fillId="0" borderId="0" xfId="0" applyFont="1" applyAlignment="1" applyProtection="1">
      <alignment horizontal="center"/>
      <protection locked="0"/>
    </xf>
    <xf numFmtId="0" fontId="35" fillId="0" borderId="0" xfId="0" quotePrefix="1" applyFont="1" applyAlignment="1">
      <alignment vertical="center" wrapText="1"/>
    </xf>
    <xf numFmtId="0" fontId="33" fillId="0" borderId="29" xfId="0" applyFont="1" applyBorder="1" applyAlignment="1">
      <alignment horizontal="center" vertical="center"/>
    </xf>
    <xf numFmtId="0" fontId="43" fillId="0" borderId="0" xfId="0" applyFont="1" applyAlignment="1">
      <alignment horizontal="left" vertical="top" wrapText="1"/>
    </xf>
    <xf numFmtId="0" fontId="34" fillId="0" borderId="29" xfId="0" applyFont="1" applyBorder="1" applyAlignment="1">
      <alignment horizontal="center" wrapText="1"/>
    </xf>
    <xf numFmtId="0" fontId="36" fillId="0" borderId="0" xfId="0" applyFont="1" applyAlignment="1">
      <alignment horizontal="center" wrapText="1"/>
    </xf>
    <xf numFmtId="0" fontId="36" fillId="0" borderId="29" xfId="0" applyFont="1" applyBorder="1" applyAlignment="1">
      <alignment horizontal="center" wrapText="1"/>
    </xf>
    <xf numFmtId="0" fontId="2" fillId="0" borderId="0" xfId="0" applyFont="1" applyAlignment="1">
      <alignment wrapText="1"/>
    </xf>
    <xf numFmtId="0" fontId="33" fillId="6" borderId="31" xfId="0" applyFont="1" applyFill="1" applyBorder="1" applyAlignment="1" applyProtection="1">
      <alignment vertical="top"/>
      <protection locked="0"/>
    </xf>
    <xf numFmtId="0" fontId="33" fillId="6" borderId="40" xfId="0" applyFont="1" applyFill="1" applyBorder="1" applyAlignment="1" applyProtection="1">
      <alignment vertical="top"/>
      <protection locked="0"/>
    </xf>
    <xf numFmtId="0" fontId="33" fillId="6" borderId="32" xfId="0" applyFont="1" applyFill="1" applyBorder="1" applyAlignment="1" applyProtection="1">
      <alignment vertical="top"/>
      <protection locked="0"/>
    </xf>
    <xf numFmtId="49" fontId="33" fillId="6" borderId="31" xfId="0" quotePrefix="1" applyNumberFormat="1" applyFont="1" applyFill="1" applyBorder="1" applyAlignment="1">
      <alignment vertical="center" wrapText="1"/>
    </xf>
    <xf numFmtId="49" fontId="33" fillId="6" borderId="40" xfId="0" quotePrefix="1" applyNumberFormat="1" applyFont="1" applyFill="1" applyBorder="1" applyAlignment="1">
      <alignment vertical="center" wrapText="1"/>
    </xf>
    <xf numFmtId="49" fontId="33" fillId="6" borderId="32" xfId="0" quotePrefix="1" applyNumberFormat="1" applyFont="1" applyFill="1" applyBorder="1" applyAlignment="1">
      <alignment vertical="center" wrapText="1"/>
    </xf>
    <xf numFmtId="49" fontId="33" fillId="6" borderId="31" xfId="0" quotePrefix="1" applyNumberFormat="1" applyFont="1" applyFill="1" applyBorder="1" applyAlignment="1" applyProtection="1">
      <alignment vertical="center" wrapText="1"/>
      <protection locked="0"/>
    </xf>
    <xf numFmtId="49" fontId="33" fillId="6" borderId="40" xfId="0" quotePrefix="1" applyNumberFormat="1" applyFont="1" applyFill="1" applyBorder="1" applyAlignment="1" applyProtection="1">
      <alignment vertical="center" wrapText="1"/>
      <protection locked="0"/>
    </xf>
    <xf numFmtId="49" fontId="33" fillId="6" borderId="32" xfId="0" quotePrefix="1" applyNumberFormat="1" applyFont="1" applyFill="1" applyBorder="1" applyAlignment="1" applyProtection="1">
      <alignment vertical="center" wrapText="1"/>
      <protection locked="0"/>
    </xf>
    <xf numFmtId="0" fontId="22" fillId="0" borderId="9" xfId="0" applyFont="1" applyBorder="1" applyAlignment="1">
      <alignment wrapText="1"/>
    </xf>
    <xf numFmtId="0" fontId="22" fillId="0" borderId="13" xfId="0" applyFont="1" applyBorder="1" applyAlignment="1">
      <alignment wrapText="1"/>
    </xf>
    <xf numFmtId="0" fontId="22" fillId="0" borderId="9" xfId="0" applyFont="1" applyBorder="1" applyAlignment="1">
      <alignment vertical="top" wrapText="1"/>
    </xf>
    <xf numFmtId="0" fontId="22" fillId="0" borderId="13" xfId="0" applyFont="1" applyBorder="1" applyAlignment="1">
      <alignment vertical="top" wrapText="1"/>
    </xf>
    <xf numFmtId="0" fontId="20" fillId="0" borderId="0" xfId="0" quotePrefix="1" applyFont="1" applyAlignment="1">
      <alignment horizontal="left" vertical="center" wrapText="1"/>
    </xf>
    <xf numFmtId="0" fontId="20" fillId="0" borderId="0" xfId="0" applyFont="1" applyAlignment="1">
      <alignment horizontal="left" vertical="center" wrapText="1"/>
    </xf>
    <xf numFmtId="0" fontId="27" fillId="0" borderId="0" xfId="0" applyFont="1" applyAlignment="1">
      <alignment horizontal="center"/>
    </xf>
    <xf numFmtId="0" fontId="4" fillId="3" borderId="30" xfId="0" applyFont="1" applyFill="1" applyBorder="1" applyAlignment="1">
      <alignment horizontal="center" vertical="center"/>
    </xf>
    <xf numFmtId="0" fontId="15" fillId="3" borderId="30" xfId="0" applyFont="1" applyFill="1" applyBorder="1" applyAlignment="1">
      <alignment horizontal="center" vertical="center"/>
    </xf>
    <xf numFmtId="0" fontId="3" fillId="0" borderId="0" xfId="0" applyFont="1" applyAlignment="1">
      <alignment horizontal="center" vertical="center" wrapText="1"/>
    </xf>
    <xf numFmtId="0" fontId="1" fillId="0" borderId="0" xfId="0" applyFont="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8" xfId="0" applyFont="1" applyBorder="1" applyAlignment="1">
      <alignment vertical="top"/>
    </xf>
    <xf numFmtId="0" fontId="2" fillId="0" borderId="0" xfId="0" applyFont="1" applyAlignment="1">
      <alignment vertical="top" wrapText="1"/>
    </xf>
    <xf numFmtId="0" fontId="11" fillId="0" borderId="0" xfId="0" applyFont="1" applyAlignment="1" applyProtection="1">
      <alignment vertical="top" wrapText="1"/>
      <protection locked="0"/>
    </xf>
    <xf numFmtId="0" fontId="11" fillId="0" borderId="0" xfId="0" applyFont="1" applyAlignment="1">
      <alignment wrapText="1"/>
    </xf>
    <xf numFmtId="0" fontId="11" fillId="0" borderId="0" xfId="0" applyFont="1" applyAlignment="1">
      <alignment horizontal="left" vertical="top" wrapText="1"/>
    </xf>
    <xf numFmtId="3" fontId="11" fillId="0" borderId="0" xfId="0" applyNumberFormat="1" applyFont="1" applyAlignment="1">
      <alignment vertical="top" wrapText="1"/>
    </xf>
    <xf numFmtId="166" fontId="3" fillId="0" borderId="37" xfId="2" applyNumberFormat="1" applyFont="1" applyBorder="1" applyAlignment="1">
      <alignment horizontal="center"/>
    </xf>
    <xf numFmtId="166" fontId="3" fillId="0" borderId="38" xfId="2" applyNumberFormat="1" applyFont="1" applyBorder="1" applyAlignment="1">
      <alignment horizontal="center"/>
    </xf>
    <xf numFmtId="0" fontId="2" fillId="0" borderId="27" xfId="0" applyFont="1" applyBorder="1" applyAlignment="1">
      <alignment horizontal="center" wrapText="1"/>
    </xf>
    <xf numFmtId="0" fontId="2" fillId="0" borderId="45" xfId="0" applyFont="1" applyBorder="1" applyAlignment="1">
      <alignment horizontal="center" wrapText="1"/>
    </xf>
    <xf numFmtId="0" fontId="3" fillId="0" borderId="20" xfId="0" applyFont="1" applyBorder="1" applyAlignment="1">
      <alignment horizontal="center" vertical="center" wrapText="1"/>
    </xf>
    <xf numFmtId="0" fontId="11" fillId="0" borderId="0" xfId="0" applyFont="1" applyAlignment="1">
      <alignment horizontal="left" wrapText="1"/>
    </xf>
    <xf numFmtId="0" fontId="34" fillId="4" borderId="32" xfId="0" applyFont="1" applyFill="1" applyBorder="1" applyAlignment="1" applyProtection="1">
      <alignment vertical="top"/>
      <protection locked="0"/>
    </xf>
    <xf numFmtId="0" fontId="34" fillId="4" borderId="39" xfId="0" applyFont="1" applyFill="1" applyBorder="1" applyAlignment="1" applyProtection="1">
      <alignment horizontal="left" vertical="top"/>
      <protection locked="0"/>
    </xf>
    <xf numFmtId="49" fontId="34" fillId="4" borderId="39" xfId="1" quotePrefix="1" applyNumberFormat="1" applyFont="1" applyFill="1" applyBorder="1" applyAlignment="1" applyProtection="1">
      <alignment horizontal="center"/>
      <protection locked="0"/>
    </xf>
    <xf numFmtId="165" fontId="34" fillId="4" borderId="39" xfId="1" applyNumberFormat="1" applyFont="1" applyFill="1" applyBorder="1" applyAlignment="1" applyProtection="1">
      <alignment horizontal="center"/>
      <protection locked="0"/>
    </xf>
    <xf numFmtId="165" fontId="34" fillId="0" borderId="39" xfId="1" applyNumberFormat="1" applyFont="1" applyFill="1" applyBorder="1" applyAlignment="1" applyProtection="1">
      <alignment horizontal="center"/>
      <protection locked="0"/>
    </xf>
    <xf numFmtId="165" fontId="34" fillId="0" borderId="0" xfId="1" applyNumberFormat="1" applyFont="1" applyFill="1" applyBorder="1" applyAlignment="1" applyProtection="1">
      <alignment horizontal="center"/>
      <protection locked="0"/>
    </xf>
    <xf numFmtId="0" fontId="34" fillId="0" borderId="0" xfId="0" applyFont="1" applyAlignment="1">
      <alignment horizontal="left" vertical="center" wrapText="1"/>
    </xf>
    <xf numFmtId="166" fontId="34" fillId="6" borderId="39" xfId="2" applyNumberFormat="1" applyFont="1" applyFill="1" applyBorder="1" applyAlignment="1" applyProtection="1">
      <alignment horizontal="center" vertical="center"/>
      <protection locked="0"/>
    </xf>
    <xf numFmtId="166" fontId="34" fillId="6" borderId="39" xfId="2" quotePrefix="1" applyNumberFormat="1" applyFont="1" applyFill="1" applyBorder="1" applyAlignment="1" applyProtection="1">
      <alignment horizontal="center" vertical="center"/>
      <protection locked="0"/>
    </xf>
    <xf numFmtId="0" fontId="34" fillId="0" borderId="0" xfId="0" applyFont="1" applyAlignment="1" applyProtection="1">
      <alignment horizontal="left" vertical="center" wrapText="1"/>
      <protection locked="0"/>
    </xf>
    <xf numFmtId="0" fontId="34" fillId="6" borderId="31" xfId="0" applyFont="1" applyFill="1" applyBorder="1" applyAlignment="1" applyProtection="1">
      <alignment horizontal="left" vertical="center" wrapText="1"/>
      <protection locked="0"/>
    </xf>
    <xf numFmtId="0" fontId="34" fillId="6" borderId="40" xfId="0" applyFont="1" applyFill="1" applyBorder="1" applyAlignment="1" applyProtection="1">
      <alignment horizontal="left" vertical="center" wrapText="1"/>
      <protection locked="0"/>
    </xf>
    <xf numFmtId="0" fontId="34" fillId="6" borderId="32" xfId="0" applyFont="1" applyFill="1" applyBorder="1" applyAlignment="1" applyProtection="1">
      <alignment horizontal="left" vertical="center" wrapText="1"/>
      <protection locked="0"/>
    </xf>
    <xf numFmtId="0" fontId="4" fillId="0" borderId="0" xfId="0" applyFont="1"/>
    <xf numFmtId="0" fontId="34" fillId="0" borderId="0" xfId="0" applyFont="1" applyAlignment="1">
      <alignment wrapText="1"/>
    </xf>
    <xf numFmtId="166" fontId="34" fillId="4" borderId="41" xfId="2" applyNumberFormat="1" applyFont="1" applyFill="1" applyBorder="1" applyAlignment="1" applyProtection="1">
      <alignment horizontal="center"/>
      <protection locked="0"/>
    </xf>
    <xf numFmtId="166" fontId="34" fillId="4" borderId="56" xfId="2" applyNumberFormat="1" applyFont="1" applyFill="1" applyBorder="1" applyAlignment="1" applyProtection="1">
      <alignment horizontal="center"/>
      <protection locked="0"/>
    </xf>
    <xf numFmtId="166" fontId="34" fillId="4" borderId="42" xfId="2" applyNumberFormat="1" applyFont="1" applyFill="1" applyBorder="1" applyAlignment="1" applyProtection="1">
      <alignment horizontal="center"/>
      <protection locked="0"/>
    </xf>
    <xf numFmtId="166" fontId="34" fillId="4" borderId="45" xfId="2" applyNumberFormat="1" applyFont="1" applyFill="1" applyBorder="1" applyAlignment="1" applyProtection="1">
      <alignment horizontal="center"/>
      <protection locked="0"/>
    </xf>
    <xf numFmtId="166" fontId="34" fillId="4" borderId="29" xfId="2" applyNumberFormat="1" applyFont="1" applyFill="1" applyBorder="1" applyAlignment="1" applyProtection="1">
      <alignment horizontal="center"/>
      <protection locked="0"/>
    </xf>
    <xf numFmtId="166" fontId="34" fillId="4" borderId="40" xfId="2" applyNumberFormat="1" applyFont="1" applyFill="1" applyBorder="1" applyAlignment="1" applyProtection="1">
      <alignment horizontal="center"/>
      <protection locked="0"/>
    </xf>
    <xf numFmtId="0" fontId="15" fillId="0" borderId="0" xfId="0" applyFont="1" applyAlignment="1">
      <alignment vertical="center" wrapText="1"/>
    </xf>
    <xf numFmtId="0" fontId="36" fillId="0" borderId="0" xfId="0" applyFont="1"/>
    <xf numFmtId="0" fontId="36" fillId="0" borderId="0" xfId="0" applyFont="1" applyAlignment="1">
      <alignment wrapText="1"/>
    </xf>
    <xf numFmtId="0" fontId="36" fillId="0" borderId="0" xfId="0" applyFont="1" applyAlignment="1">
      <alignment vertical="top" wrapText="1"/>
    </xf>
    <xf numFmtId="0" fontId="36" fillId="0" borderId="31" xfId="0" applyFont="1" applyBorder="1"/>
    <xf numFmtId="166" fontId="34" fillId="4" borderId="43" xfId="2" applyNumberFormat="1" applyFont="1" applyFill="1" applyBorder="1" applyAlignment="1" applyProtection="1">
      <alignment horizontal="center"/>
      <protection locked="0"/>
    </xf>
    <xf numFmtId="0" fontId="36" fillId="0" borderId="31" xfId="0" applyFont="1" applyBorder="1" applyAlignment="1">
      <alignment wrapText="1"/>
    </xf>
    <xf numFmtId="0" fontId="36" fillId="0" borderId="32" xfId="0" applyFont="1" applyBorder="1" applyAlignment="1">
      <alignment wrapText="1"/>
    </xf>
    <xf numFmtId="0" fontId="36" fillId="0" borderId="31" xfId="0" applyFont="1" applyBorder="1" applyAlignment="1">
      <alignment vertical="top" wrapText="1"/>
    </xf>
    <xf numFmtId="0" fontId="36" fillId="0" borderId="32" xfId="0" applyFont="1" applyBorder="1" applyAlignment="1">
      <alignment vertical="top" wrapText="1"/>
    </xf>
    <xf numFmtId="0" fontId="2" fillId="0" borderId="33" xfId="0" applyFont="1" applyBorder="1" applyAlignment="1">
      <alignment horizontal="left"/>
    </xf>
    <xf numFmtId="0" fontId="2" fillId="0" borderId="34" xfId="0" applyFont="1" applyBorder="1" applyAlignment="1">
      <alignment horizontal="left"/>
    </xf>
    <xf numFmtId="0" fontId="2" fillId="0" borderId="36" xfId="0" applyFont="1" applyBorder="1" applyAlignment="1">
      <alignment horizontal="left"/>
    </xf>
    <xf numFmtId="0" fontId="2" fillId="0" borderId="20" xfId="0" applyFont="1" applyBorder="1" applyAlignment="1">
      <alignment horizontal="left"/>
    </xf>
    <xf numFmtId="0" fontId="2" fillId="0" borderId="0" xfId="0" applyFont="1" applyAlignment="1">
      <alignment horizontal="left"/>
    </xf>
    <xf numFmtId="0" fontId="23" fillId="0" borderId="0" xfId="0" applyFont="1" applyAlignment="1">
      <alignment horizontal="left"/>
    </xf>
    <xf numFmtId="0" fontId="22" fillId="0" borderId="0" xfId="0" applyFont="1" applyAlignment="1">
      <alignment horizontal="right"/>
    </xf>
    <xf numFmtId="0" fontId="22" fillId="0" borderId="0" xfId="0" applyFont="1" applyAlignment="1">
      <alignment horizontal="right" vertical="center"/>
    </xf>
    <xf numFmtId="0" fontId="2" fillId="0" borderId="20" xfId="0" applyFont="1" applyBorder="1" applyAlignment="1">
      <alignment wrapText="1"/>
    </xf>
    <xf numFmtId="0" fontId="22" fillId="0" borderId="0" xfId="0" applyFont="1" applyAlignment="1">
      <alignment horizontal="left"/>
    </xf>
    <xf numFmtId="166" fontId="22" fillId="0" borderId="0" xfId="2" applyNumberFormat="1" applyFont="1" applyFill="1" applyBorder="1" applyAlignment="1">
      <alignment horizontal="right"/>
    </xf>
    <xf numFmtId="0" fontId="2" fillId="0" borderId="20" xfId="0" applyFont="1" applyBorder="1" applyAlignment="1"/>
    <xf numFmtId="0" fontId="2" fillId="0" borderId="0" xfId="0" applyFont="1" applyAlignment="1"/>
    <xf numFmtId="0" fontId="22" fillId="0" borderId="0" xfId="0" applyFont="1" applyAlignment="1">
      <alignment horizontal="left"/>
    </xf>
    <xf numFmtId="0" fontId="22" fillId="0" borderId="28" xfId="0" applyFont="1" applyBorder="1" applyAlignment="1">
      <alignment horizontal="left"/>
    </xf>
    <xf numFmtId="167" fontId="22" fillId="0" borderId="31" xfId="2" applyNumberFormat="1" applyFont="1" applyFill="1" applyBorder="1" applyAlignment="1">
      <alignment horizontal="center" vertical="center" wrapText="1"/>
    </xf>
    <xf numFmtId="167" fontId="22" fillId="0" borderId="40" xfId="2" applyNumberFormat="1" applyFont="1" applyFill="1" applyBorder="1" applyAlignment="1">
      <alignment horizontal="center" vertical="center" wrapText="1"/>
    </xf>
    <xf numFmtId="167" fontId="22" fillId="0" borderId="32" xfId="2" applyNumberFormat="1" applyFont="1" applyFill="1" applyBorder="1" applyAlignment="1">
      <alignment horizontal="center" vertical="center" wrapText="1"/>
    </xf>
    <xf numFmtId="166" fontId="22" fillId="0" borderId="31" xfId="2" applyNumberFormat="1" applyFont="1" applyFill="1" applyBorder="1" applyAlignment="1">
      <alignment horizontal="center" vertical="center" wrapText="1"/>
    </xf>
    <xf numFmtId="166" fontId="22" fillId="0" borderId="40" xfId="2" applyNumberFormat="1" applyFont="1" applyFill="1" applyBorder="1" applyAlignment="1">
      <alignment horizontal="center" vertical="center" wrapText="1"/>
    </xf>
    <xf numFmtId="166" fontId="22" fillId="0" borderId="32" xfId="2" applyNumberFormat="1" applyFont="1" applyFill="1" applyBorder="1" applyAlignment="1">
      <alignment horizontal="center" vertical="center" wrapText="1"/>
    </xf>
    <xf numFmtId="0" fontId="2" fillId="0" borderId="31" xfId="0" applyFont="1" applyBorder="1"/>
    <xf numFmtId="0" fontId="22" fillId="0" borderId="64" xfId="0" applyFont="1" applyBorder="1" applyAlignment="1">
      <alignment horizontal="left"/>
    </xf>
    <xf numFmtId="0" fontId="22" fillId="0" borderId="66" xfId="0" applyFont="1" applyBorder="1" applyAlignment="1">
      <alignment horizontal="left"/>
    </xf>
    <xf numFmtId="0" fontId="22" fillId="0" borderId="67" xfId="0" applyFont="1" applyBorder="1" applyAlignment="1">
      <alignment horizontal="left"/>
    </xf>
    <xf numFmtId="0" fontId="22" fillId="0" borderId="8" xfId="0" applyFont="1" applyBorder="1" applyAlignment="1">
      <alignment horizontal="left"/>
    </xf>
    <xf numFmtId="0" fontId="22" fillId="0" borderId="9" xfId="0" applyFont="1" applyBorder="1" applyAlignment="1">
      <alignment horizontal="left"/>
    </xf>
    <xf numFmtId="0" fontId="22" fillId="0" borderId="13" xfId="0" applyFont="1" applyBorder="1" applyAlignment="1">
      <alignment horizontal="left"/>
    </xf>
    <xf numFmtId="166" fontId="2" fillId="0" borderId="10" xfId="2" applyNumberFormat="1" applyFont="1" applyFill="1" applyBorder="1"/>
    <xf numFmtId="166" fontId="2" fillId="0" borderId="25" xfId="2" applyNumberFormat="1" applyFont="1" applyFill="1" applyBorder="1"/>
    <xf numFmtId="0" fontId="22" fillId="0" borderId="33" xfId="0" applyFont="1" applyBorder="1" applyAlignment="1"/>
    <xf numFmtId="0" fontId="22" fillId="0" borderId="34" xfId="0" applyFont="1" applyBorder="1" applyAlignment="1"/>
    <xf numFmtId="0" fontId="22" fillId="0" borderId="35" xfId="0" applyFont="1" applyBorder="1" applyAlignment="1"/>
    <xf numFmtId="0" fontId="22" fillId="0" borderId="27" xfId="0" applyFont="1" applyBorder="1" applyAlignment="1">
      <alignment horizontal="center" wrapText="1"/>
    </xf>
    <xf numFmtId="0" fontId="22" fillId="2" borderId="27" xfId="0" applyFont="1" applyFill="1" applyBorder="1" applyAlignment="1">
      <alignment horizontal="center"/>
    </xf>
    <xf numFmtId="0" fontId="22" fillId="0" borderId="35" xfId="0" applyFont="1" applyBorder="1" applyAlignment="1">
      <alignment horizontal="center" wrapText="1"/>
    </xf>
    <xf numFmtId="0" fontId="22" fillId="0" borderId="27" xfId="0" applyFont="1" applyBorder="1" applyAlignment="1">
      <alignment horizontal="center" wrapText="1"/>
    </xf>
    <xf numFmtId="0" fontId="22" fillId="0" borderId="62" xfId="0" applyFont="1" applyBorder="1" applyAlignment="1">
      <alignment horizontal="center" wrapText="1"/>
    </xf>
    <xf numFmtId="3" fontId="2" fillId="0" borderId="0" xfId="0" applyNumberFormat="1" applyFont="1" applyAlignment="1">
      <alignment horizontal="center" vertical="center"/>
    </xf>
    <xf numFmtId="3" fontId="2" fillId="0" borderId="33" xfId="0" applyNumberFormat="1" applyFont="1" applyBorder="1" applyAlignment="1">
      <alignment horizontal="center" vertical="center" wrapText="1"/>
    </xf>
    <xf numFmtId="3" fontId="2" fillId="0" borderId="36" xfId="0" applyNumberFormat="1" applyFont="1" applyBorder="1" applyAlignment="1">
      <alignment horizontal="center" vertical="center" wrapText="1"/>
    </xf>
    <xf numFmtId="0" fontId="22" fillId="0" borderId="37" xfId="0" applyFont="1" applyBorder="1" applyAlignment="1"/>
    <xf numFmtId="0" fontId="22" fillId="0" borderId="29" xfId="0" applyFont="1" applyBorder="1" applyAlignment="1"/>
    <xf numFmtId="0" fontId="22" fillId="0" borderId="46" xfId="0" applyFont="1" applyBorder="1" applyAlignment="1"/>
    <xf numFmtId="0" fontId="22" fillId="0" borderId="45" xfId="0" applyFont="1" applyBorder="1" applyAlignment="1">
      <alignment horizontal="center" wrapText="1"/>
    </xf>
    <xf numFmtId="0" fontId="22" fillId="2" borderId="45" xfId="0" applyFont="1" applyFill="1" applyBorder="1" applyAlignment="1">
      <alignment horizontal="center" wrapText="1"/>
    </xf>
    <xf numFmtId="0" fontId="22" fillId="0" borderId="46" xfId="0" applyFont="1" applyBorder="1" applyAlignment="1">
      <alignment horizontal="center" wrapText="1"/>
    </xf>
    <xf numFmtId="0" fontId="22" fillId="0" borderId="45" xfId="0" applyFont="1" applyBorder="1" applyAlignment="1">
      <alignment horizontal="center" wrapText="1"/>
    </xf>
    <xf numFmtId="0" fontId="22" fillId="0" borderId="63" xfId="0" applyFont="1" applyBorder="1" applyAlignment="1">
      <alignment horizontal="center" wrapText="1"/>
    </xf>
    <xf numFmtId="3" fontId="2" fillId="0" borderId="37" xfId="0" applyNumberFormat="1" applyFont="1" applyBorder="1" applyAlignment="1">
      <alignment horizontal="center" vertical="center" wrapText="1"/>
    </xf>
    <xf numFmtId="3" fontId="2" fillId="0" borderId="38" xfId="0" applyNumberFormat="1" applyFont="1" applyBorder="1" applyAlignment="1">
      <alignment horizontal="center" vertical="center" wrapText="1"/>
    </xf>
    <xf numFmtId="0" fontId="22" fillId="0" borderId="5" xfId="0" applyFont="1" applyBorder="1" applyAlignment="1">
      <alignment horizontal="center" wrapText="1"/>
    </xf>
    <xf numFmtId="44" fontId="2" fillId="0" borderId="0" xfId="2" applyFont="1" applyBorder="1"/>
    <xf numFmtId="166" fontId="2" fillId="0" borderId="64" xfId="2" applyNumberFormat="1" applyFont="1" applyBorder="1" applyAlignment="1">
      <alignment horizontal="center"/>
    </xf>
    <xf numFmtId="166" fontId="2" fillId="0" borderId="65" xfId="2" applyNumberFormat="1" applyFont="1" applyBorder="1" applyAlignment="1">
      <alignment horizontal="center"/>
    </xf>
    <xf numFmtId="44" fontId="2" fillId="0" borderId="0" xfId="2" applyFont="1" applyBorder="1" applyAlignment="1">
      <alignment horizontal="center"/>
    </xf>
    <xf numFmtId="166" fontId="2" fillId="0" borderId="8" xfId="2" applyNumberFormat="1" applyFont="1" applyBorder="1" applyAlignment="1">
      <alignment horizontal="center"/>
    </xf>
    <xf numFmtId="166" fontId="2" fillId="0" borderId="59" xfId="2" applyNumberFormat="1" applyFont="1" applyBorder="1" applyAlignment="1">
      <alignment horizontal="center"/>
    </xf>
    <xf numFmtId="0" fontId="23" fillId="0" borderId="2" xfId="0" applyFont="1" applyBorder="1"/>
    <xf numFmtId="0" fontId="11" fillId="0" borderId="0" xfId="0" applyFont="1" applyAlignment="1"/>
    <xf numFmtId="167" fontId="34" fillId="6" borderId="39" xfId="0" applyNumberFormat="1" applyFont="1" applyFill="1" applyBorder="1" applyAlignment="1" applyProtection="1">
      <alignment horizontal="center" vertical="center"/>
      <protection locked="0"/>
    </xf>
    <xf numFmtId="0" fontId="22" fillId="0" borderId="28" xfId="0" applyFont="1" applyBorder="1"/>
    <xf numFmtId="166" fontId="22" fillId="0" borderId="0" xfId="2" applyNumberFormat="1" applyFont="1" applyFill="1" applyBorder="1" applyAlignment="1">
      <alignment horizontal="center"/>
    </xf>
    <xf numFmtId="167" fontId="22" fillId="0" borderId="31" xfId="1" applyNumberFormat="1" applyFont="1" applyFill="1" applyBorder="1" applyAlignment="1">
      <alignment horizontal="center" vertical="center" wrapText="1"/>
    </xf>
    <xf numFmtId="167" fontId="22" fillId="0" borderId="40" xfId="1" applyNumberFormat="1" applyFont="1" applyFill="1" applyBorder="1" applyAlignment="1">
      <alignment horizontal="center" vertical="center" wrapText="1"/>
    </xf>
    <xf numFmtId="167" fontId="22" fillId="0" borderId="32" xfId="1" applyNumberFormat="1" applyFont="1" applyFill="1" applyBorder="1" applyAlignment="1">
      <alignment horizontal="center" vertical="center" wrapText="1"/>
    </xf>
    <xf numFmtId="3" fontId="2" fillId="0" borderId="0" xfId="0" applyNumberFormat="1" applyFont="1" applyAlignment="1">
      <alignment horizontal="center"/>
    </xf>
    <xf numFmtId="166" fontId="2" fillId="0" borderId="7" xfId="2" applyNumberFormat="1" applyFont="1" applyBorder="1" applyAlignment="1"/>
    <xf numFmtId="166" fontId="2" fillId="0" borderId="61" xfId="2" applyNumberFormat="1" applyFont="1" applyBorder="1" applyAlignment="1"/>
    <xf numFmtId="166" fontId="3" fillId="0" borderId="1" xfId="2" applyNumberFormat="1" applyFont="1" applyBorder="1" applyAlignment="1"/>
    <xf numFmtId="166" fontId="3" fillId="0" borderId="60" xfId="2" applyNumberFormat="1" applyFont="1" applyBorder="1" applyAlignment="1"/>
  </cellXfs>
  <cellStyles count="3">
    <cellStyle name="Comma" xfId="1" builtinId="3"/>
    <cellStyle name="Currency" xfId="2"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99"/>
      <color rgb="FF66FF99"/>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2</xdr:row>
      <xdr:rowOff>352408</xdr:rowOff>
    </xdr:from>
    <xdr:to>
      <xdr:col>0</xdr:col>
      <xdr:colOff>9296400</xdr:colOff>
      <xdr:row>20</xdr:row>
      <xdr:rowOff>501015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38100" y="771508"/>
          <a:ext cx="9258300" cy="628270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I21"/>
  <sheetViews>
    <sheetView showGridLines="0" showRowColHeaders="0" workbookViewId="0">
      <selection activeCell="A14" sqref="A14"/>
    </sheetView>
  </sheetViews>
  <sheetFormatPr defaultRowHeight="12.6"/>
  <cols>
    <col min="1" max="1" width="186.28515625" customWidth="1"/>
  </cols>
  <sheetData>
    <row r="1" spans="1:9" ht="20.25" customHeight="1">
      <c r="A1" s="89"/>
      <c r="B1" s="90"/>
      <c r="C1" s="90"/>
      <c r="D1" s="90"/>
      <c r="E1" s="90"/>
      <c r="F1" s="90"/>
      <c r="G1" s="90"/>
      <c r="H1" s="90"/>
      <c r="I1" s="90"/>
    </row>
    <row r="2" spans="1:9">
      <c r="A2" s="84"/>
      <c r="B2" s="84"/>
      <c r="C2" s="84"/>
      <c r="D2" s="84"/>
      <c r="E2" s="84"/>
      <c r="F2" s="84"/>
      <c r="G2" s="84"/>
      <c r="H2" s="84"/>
      <c r="I2" s="84"/>
    </row>
    <row r="3" spans="1:9" ht="29.25" customHeight="1">
      <c r="A3" s="131"/>
      <c r="B3" s="84"/>
      <c r="C3" s="84"/>
      <c r="D3" s="84"/>
      <c r="E3" s="84"/>
      <c r="F3" s="84"/>
      <c r="G3" s="84"/>
      <c r="H3" s="84"/>
      <c r="I3" s="84"/>
    </row>
    <row r="4" spans="1:9" ht="29.25" customHeight="1">
      <c r="A4" s="131"/>
      <c r="B4" s="84"/>
      <c r="C4" s="84"/>
      <c r="D4" s="84"/>
      <c r="E4" s="84"/>
      <c r="F4" s="84"/>
      <c r="G4" s="84"/>
      <c r="H4" s="84"/>
      <c r="I4" s="84"/>
    </row>
    <row r="5" spans="1:9" ht="44.25" customHeight="1">
      <c r="A5" s="132"/>
      <c r="B5" s="84"/>
      <c r="C5" s="84"/>
      <c r="D5" s="84"/>
      <c r="E5" s="84"/>
      <c r="F5" s="84"/>
      <c r="G5" s="84"/>
      <c r="H5" s="84"/>
      <c r="I5" s="84"/>
    </row>
    <row r="6" spans="1:9" ht="29.25" customHeight="1">
      <c r="A6" s="133"/>
      <c r="B6" s="84"/>
      <c r="C6" s="84"/>
      <c r="D6" s="84"/>
      <c r="E6" s="84"/>
      <c r="F6" s="84"/>
      <c r="G6" s="84"/>
      <c r="H6" s="84"/>
      <c r="I6" s="84"/>
    </row>
    <row r="7" spans="1:9" ht="29.25" customHeight="1">
      <c r="A7" s="133"/>
      <c r="B7" s="84"/>
      <c r="C7" s="84"/>
      <c r="D7" s="84"/>
      <c r="E7" s="84"/>
      <c r="F7" s="84"/>
      <c r="G7" s="84"/>
      <c r="H7" s="84"/>
      <c r="I7" s="84"/>
    </row>
    <row r="8" spans="1:9" ht="29.25" customHeight="1">
      <c r="A8" s="133"/>
      <c r="B8" s="84"/>
      <c r="C8" s="84"/>
      <c r="D8" s="84"/>
      <c r="E8" s="84"/>
      <c r="F8" s="84"/>
      <c r="G8" s="84"/>
      <c r="H8" s="84"/>
      <c r="I8" s="84"/>
    </row>
    <row r="9" spans="1:9" ht="39" customHeight="1">
      <c r="A9" s="132"/>
      <c r="B9" s="84"/>
      <c r="C9" s="84"/>
      <c r="D9" s="84"/>
      <c r="E9" s="84"/>
      <c r="F9" s="84"/>
      <c r="G9" s="84"/>
      <c r="H9" s="84"/>
      <c r="I9" s="84"/>
    </row>
    <row r="10" spans="1:9" ht="29.25" customHeight="1">
      <c r="A10" s="131"/>
      <c r="B10" s="84"/>
      <c r="C10" s="84"/>
      <c r="D10" s="84"/>
      <c r="E10" s="84"/>
      <c r="F10" s="84"/>
      <c r="G10" s="84"/>
      <c r="H10" s="84"/>
      <c r="I10" s="84"/>
    </row>
    <row r="11" spans="1:9" ht="29.25" customHeight="1">
      <c r="A11" s="133"/>
      <c r="B11" s="84"/>
      <c r="C11" s="84"/>
      <c r="D11" s="84"/>
      <c r="E11" s="84"/>
      <c r="F11" s="84"/>
      <c r="G11" s="84"/>
      <c r="H11" s="84"/>
      <c r="I11" s="84"/>
    </row>
    <row r="12" spans="1:9" ht="29.25" customHeight="1">
      <c r="A12" s="133"/>
      <c r="B12" s="84"/>
      <c r="C12" s="84"/>
      <c r="D12" s="84"/>
      <c r="E12" s="84"/>
      <c r="F12" s="84"/>
      <c r="G12" s="84"/>
      <c r="H12" s="84"/>
      <c r="I12" s="84"/>
    </row>
    <row r="13" spans="1:9" ht="29.25" customHeight="1">
      <c r="A13" s="131"/>
      <c r="B13" s="84"/>
      <c r="C13" s="84"/>
      <c r="D13" s="84"/>
      <c r="E13" s="84"/>
      <c r="F13" s="84"/>
      <c r="G13" s="84"/>
      <c r="H13" s="84"/>
      <c r="I13" s="84"/>
    </row>
    <row r="14" spans="1:9" ht="29.25" customHeight="1">
      <c r="A14" s="131"/>
      <c r="B14" s="84"/>
      <c r="C14" s="84"/>
      <c r="D14" s="84"/>
      <c r="E14" s="84"/>
      <c r="F14" s="84"/>
      <c r="G14" s="84"/>
      <c r="H14" s="84"/>
      <c r="I14" s="84"/>
    </row>
    <row r="15" spans="1:9" ht="29.25" customHeight="1">
      <c r="A15" s="131"/>
      <c r="B15" s="84"/>
      <c r="C15" s="84"/>
      <c r="D15" s="84"/>
      <c r="E15" s="84"/>
      <c r="F15" s="84"/>
      <c r="G15" s="84"/>
      <c r="H15" s="84"/>
      <c r="I15" s="84"/>
    </row>
    <row r="18" spans="1:1" ht="17.45">
      <c r="A18" s="85"/>
    </row>
    <row r="19" spans="1:1" ht="17.45">
      <c r="A19" s="85"/>
    </row>
    <row r="20" spans="1:1" ht="14.1">
      <c r="A20" s="135"/>
    </row>
    <row r="21" spans="1:1" ht="267" customHeight="1">
      <c r="A21" s="134"/>
    </row>
  </sheetData>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V342"/>
  <sheetViews>
    <sheetView showGridLines="0" tabSelected="1" topLeftCell="A172" zoomScale="80" zoomScaleNormal="80" workbookViewId="0">
      <selection activeCell="C176" sqref="C176:N176"/>
    </sheetView>
  </sheetViews>
  <sheetFormatPr defaultColWidth="9.28515625" defaultRowHeight="12.6"/>
  <cols>
    <col min="1" max="1" width="2" style="84" customWidth="1"/>
    <col min="2" max="2" width="2.7109375" style="84" customWidth="1"/>
    <col min="3" max="3" width="41.7109375" style="84" customWidth="1"/>
    <col min="4" max="4" width="12.7109375" style="84" customWidth="1"/>
    <col min="5" max="5" width="63.28515625" style="84" customWidth="1"/>
    <col min="6" max="6" width="21.7109375" style="84" customWidth="1"/>
    <col min="7" max="7" width="15.7109375" style="84" customWidth="1"/>
    <col min="8" max="8" width="15.28515625" style="84" customWidth="1"/>
    <col min="9" max="9" width="17.28515625" style="84" customWidth="1"/>
    <col min="10" max="12" width="14.7109375" style="84" customWidth="1"/>
    <col min="13" max="14" width="13.7109375" style="84" customWidth="1"/>
    <col min="15" max="15" width="3" style="84" customWidth="1"/>
    <col min="16" max="16384" width="9.28515625" style="84"/>
  </cols>
  <sheetData>
    <row r="1" spans="2:15" ht="18">
      <c r="C1" s="86"/>
    </row>
    <row r="2" spans="2:15" ht="23.1">
      <c r="C2" s="275" t="s">
        <v>0</v>
      </c>
      <c r="D2" s="275"/>
      <c r="E2" s="275"/>
      <c r="F2" s="275"/>
      <c r="G2" s="275"/>
      <c r="H2" s="275"/>
      <c r="I2" s="275"/>
      <c r="J2" s="275"/>
      <c r="K2" s="275"/>
      <c r="L2" s="275"/>
      <c r="M2" s="275"/>
      <c r="N2" s="241"/>
    </row>
    <row r="3" spans="2:15" ht="14.1">
      <c r="C3" s="91"/>
    </row>
    <row r="4" spans="2:15" ht="14.1">
      <c r="C4" s="181" t="s">
        <v>1</v>
      </c>
      <c r="I4" s="142"/>
      <c r="J4" s="91" t="s">
        <v>2</v>
      </c>
      <c r="K4" s="91"/>
      <c r="L4" s="91"/>
    </row>
    <row r="5" spans="2:15" ht="14.1">
      <c r="C5" s="181" t="s">
        <v>3</v>
      </c>
      <c r="I5" s="141"/>
      <c r="J5" s="91" t="s">
        <v>4</v>
      </c>
      <c r="K5" s="91"/>
      <c r="L5" s="91"/>
    </row>
    <row r="6" spans="2:15" ht="12.95" thickBot="1"/>
    <row r="7" spans="2:15" ht="18.600000000000001" thickTop="1">
      <c r="B7" s="162"/>
      <c r="C7" s="182" t="s">
        <v>5</v>
      </c>
      <c r="D7" s="183"/>
      <c r="E7" s="183"/>
      <c r="F7" s="183"/>
      <c r="G7" s="93"/>
      <c r="H7" s="93"/>
      <c r="I7" s="93"/>
      <c r="J7" s="93"/>
      <c r="K7" s="93"/>
      <c r="L7" s="93"/>
      <c r="M7" s="93"/>
      <c r="N7" s="93"/>
      <c r="O7" s="163"/>
    </row>
    <row r="8" spans="2:15">
      <c r="B8" s="164"/>
      <c r="C8"/>
      <c r="D8"/>
      <c r="E8"/>
      <c r="F8"/>
      <c r="O8" s="165"/>
    </row>
    <row r="9" spans="2:15" ht="13.5" thickBot="1">
      <c r="B9" s="164"/>
      <c r="C9" s="184" t="s">
        <v>6</v>
      </c>
      <c r="D9" s="184" t="s">
        <v>7</v>
      </c>
      <c r="E9" s="184"/>
      <c r="F9" s="184"/>
      <c r="G9" s="184" t="s">
        <v>8</v>
      </c>
      <c r="H9" s="100"/>
      <c r="I9" s="100"/>
      <c r="J9" s="100"/>
      <c r="K9" s="100"/>
      <c r="L9" s="100"/>
      <c r="M9" s="100"/>
      <c r="O9" s="165"/>
    </row>
    <row r="10" spans="2:15" ht="32.25" customHeight="1" thickTop="1" thickBot="1">
      <c r="B10" s="164"/>
      <c r="C10" s="196" t="s">
        <v>9</v>
      </c>
      <c r="D10"/>
      <c r="E10"/>
      <c r="F10"/>
      <c r="G10" s="112" t="s">
        <v>10</v>
      </c>
      <c r="H10" s="113"/>
      <c r="I10" s="113"/>
      <c r="J10" s="113"/>
      <c r="K10" s="113"/>
      <c r="L10" s="113"/>
      <c r="M10" s="114"/>
      <c r="O10" s="165"/>
    </row>
    <row r="11" spans="2:15" ht="15" thickBot="1">
      <c r="B11" s="164"/>
      <c r="C11" s="185" t="s">
        <v>11</v>
      </c>
      <c r="D11" s="265" t="s">
        <v>12</v>
      </c>
      <c r="E11" s="265"/>
      <c r="F11" s="266"/>
      <c r="G11" s="112" t="s">
        <v>13</v>
      </c>
      <c r="H11" s="113"/>
      <c r="I11" s="113"/>
      <c r="J11" s="113"/>
      <c r="K11" s="113"/>
      <c r="L11" s="113"/>
      <c r="M11" s="114"/>
      <c r="O11" s="166"/>
    </row>
    <row r="12" spans="2:15" ht="15" thickBot="1">
      <c r="B12" s="164"/>
      <c r="C12" s="186" t="s">
        <v>14</v>
      </c>
      <c r="D12" s="259" t="s">
        <v>15</v>
      </c>
      <c r="E12" s="259"/>
      <c r="F12" s="260"/>
      <c r="G12" s="112" t="s">
        <v>16</v>
      </c>
      <c r="H12" s="113"/>
      <c r="I12" s="113"/>
      <c r="J12" s="113"/>
      <c r="K12" s="113"/>
      <c r="L12" s="113"/>
      <c r="M12" s="114"/>
      <c r="O12" s="167"/>
    </row>
    <row r="13" spans="2:15" ht="15" thickBot="1">
      <c r="B13" s="164"/>
      <c r="C13" s="186" t="s">
        <v>17</v>
      </c>
      <c r="D13" s="259" t="s">
        <v>18</v>
      </c>
      <c r="E13" s="259"/>
      <c r="F13" s="260"/>
      <c r="G13" s="112" t="s">
        <v>19</v>
      </c>
      <c r="H13" s="113"/>
      <c r="I13" s="113"/>
      <c r="J13" s="113"/>
      <c r="K13" s="113"/>
      <c r="L13" s="113"/>
      <c r="M13" s="114"/>
      <c r="O13" s="167"/>
    </row>
    <row r="14" spans="2:15" ht="15" thickBot="1">
      <c r="B14" s="164"/>
      <c r="C14" s="186" t="s">
        <v>20</v>
      </c>
      <c r="D14" s="271" t="s">
        <v>21</v>
      </c>
      <c r="E14" s="259"/>
      <c r="F14" s="260"/>
      <c r="G14" s="112" t="s">
        <v>22</v>
      </c>
      <c r="H14" s="113"/>
      <c r="I14" s="113"/>
      <c r="J14" s="113"/>
      <c r="K14" s="113"/>
      <c r="L14" s="113"/>
      <c r="M14" s="114"/>
      <c r="O14" s="167"/>
    </row>
    <row r="15" spans="2:15" ht="15" thickBot="1">
      <c r="B15" s="164"/>
      <c r="C15" s="187" t="s">
        <v>23</v>
      </c>
      <c r="D15" s="259" t="s">
        <v>24</v>
      </c>
      <c r="E15" s="259"/>
      <c r="F15" s="260"/>
      <c r="G15" s="112" t="s">
        <v>25</v>
      </c>
      <c r="H15" s="113"/>
      <c r="I15" s="113"/>
      <c r="J15" s="113"/>
      <c r="K15" s="113"/>
      <c r="L15" s="113"/>
      <c r="M15" s="114"/>
      <c r="O15" s="167"/>
    </row>
    <row r="16" spans="2:15" ht="17.25" customHeight="1" thickBot="1">
      <c r="B16" s="164"/>
      <c r="C16" s="187" t="s">
        <v>26</v>
      </c>
      <c r="D16" s="259" t="s">
        <v>27</v>
      </c>
      <c r="E16" s="259"/>
      <c r="F16" s="244"/>
      <c r="G16" s="148" t="s">
        <v>28</v>
      </c>
      <c r="H16" s="94"/>
      <c r="I16" s="94"/>
      <c r="J16" s="95"/>
      <c r="K16" s="95"/>
      <c r="L16" s="95"/>
      <c r="M16" s="95"/>
      <c r="N16" s="95"/>
      <c r="O16" s="167"/>
    </row>
    <row r="17" spans="2:16" ht="15" customHeight="1" thickBot="1">
      <c r="B17" s="164"/>
      <c r="C17" s="187" t="s">
        <v>29</v>
      </c>
      <c r="D17" s="259" t="s">
        <v>30</v>
      </c>
      <c r="E17" s="259"/>
      <c r="F17" s="260"/>
      <c r="G17" s="115" t="s">
        <v>31</v>
      </c>
      <c r="H17" s="94"/>
      <c r="I17" s="94"/>
      <c r="J17" s="95"/>
      <c r="K17" s="95"/>
      <c r="L17" s="95"/>
      <c r="M17" s="95"/>
      <c r="N17" s="95"/>
      <c r="O17" s="165"/>
    </row>
    <row r="18" spans="2:16" ht="15" thickBot="1">
      <c r="B18" s="164"/>
      <c r="C18" s="185" t="s">
        <v>32</v>
      </c>
      <c r="D18" s="265" t="s">
        <v>33</v>
      </c>
      <c r="E18" s="265"/>
      <c r="F18" s="266"/>
      <c r="G18" s="116" t="s">
        <v>34</v>
      </c>
      <c r="H18" s="94"/>
      <c r="I18" s="94"/>
      <c r="J18" s="95"/>
      <c r="K18" s="95"/>
      <c r="L18" s="95"/>
      <c r="M18" s="95"/>
      <c r="N18" s="95"/>
      <c r="O18" s="165"/>
    </row>
    <row r="19" spans="2:16" ht="15" thickBot="1">
      <c r="B19" s="164"/>
      <c r="C19" s="185" t="s">
        <v>35</v>
      </c>
      <c r="D19" s="265" t="s">
        <v>36</v>
      </c>
      <c r="E19" s="265"/>
      <c r="F19" s="266"/>
      <c r="G19" s="149">
        <v>2026</v>
      </c>
      <c r="H19" s="94"/>
      <c r="I19" s="94"/>
      <c r="J19" s="95"/>
      <c r="K19" s="95"/>
      <c r="L19" s="95"/>
      <c r="M19" s="95"/>
      <c r="N19" s="95"/>
      <c r="O19" s="165"/>
      <c r="P19" s="168"/>
    </row>
    <row r="20" spans="2:16" ht="28.5" thickBot="1">
      <c r="B20" s="164"/>
      <c r="C20" s="188"/>
      <c r="D20" s="189"/>
      <c r="E20" s="189"/>
      <c r="F20" s="189"/>
      <c r="G20" s="277" t="s">
        <v>37</v>
      </c>
      <c r="H20" s="277"/>
      <c r="I20" s="277"/>
      <c r="J20" s="191" t="s">
        <v>38</v>
      </c>
      <c r="K20" s="240" t="s">
        <v>39</v>
      </c>
      <c r="L20" s="240" t="s">
        <v>40</v>
      </c>
      <c r="O20" s="165"/>
    </row>
    <row r="21" spans="2:16" ht="15" thickBot="1">
      <c r="B21" s="164"/>
      <c r="C21" s="188" t="s">
        <v>41</v>
      </c>
      <c r="D21" s="190" t="s">
        <v>42</v>
      </c>
      <c r="E21" s="190"/>
      <c r="F21" s="190"/>
      <c r="G21" s="117"/>
      <c r="H21" s="118"/>
      <c r="I21" s="317"/>
      <c r="J21" s="318"/>
      <c r="K21" s="318"/>
      <c r="L21" s="318"/>
      <c r="O21" s="165"/>
    </row>
    <row r="22" spans="2:16" ht="15" thickBot="1">
      <c r="B22" s="164"/>
      <c r="C22" s="188"/>
      <c r="D22" s="190"/>
      <c r="E22" s="190"/>
      <c r="F22" s="190"/>
      <c r="G22" s="117"/>
      <c r="H22" s="118"/>
      <c r="I22" s="317"/>
      <c r="J22" s="318"/>
      <c r="K22" s="318"/>
      <c r="L22" s="318"/>
      <c r="O22" s="165"/>
    </row>
    <row r="23" spans="2:16" ht="15" thickBot="1">
      <c r="B23" s="164"/>
      <c r="C23" s="188"/>
      <c r="D23" s="190"/>
      <c r="E23" s="190"/>
      <c r="F23" s="190"/>
      <c r="G23" s="117"/>
      <c r="H23" s="118"/>
      <c r="I23" s="317"/>
      <c r="J23" s="318"/>
      <c r="K23" s="318"/>
      <c r="L23" s="318"/>
      <c r="O23" s="165"/>
    </row>
    <row r="24" spans="2:16" ht="15" thickBot="1">
      <c r="B24" s="164"/>
      <c r="C24" s="188"/>
      <c r="D24" s="190"/>
      <c r="E24" s="190"/>
      <c r="F24" s="190"/>
      <c r="G24" s="117"/>
      <c r="H24" s="118"/>
      <c r="I24" s="317"/>
      <c r="J24" s="318"/>
      <c r="K24" s="318"/>
      <c r="L24" s="318"/>
      <c r="O24" s="165"/>
    </row>
    <row r="25" spans="2:16" ht="15" thickBot="1">
      <c r="B25" s="164"/>
      <c r="C25" s="188"/>
      <c r="D25" s="190"/>
      <c r="E25" s="190"/>
      <c r="F25" s="190"/>
      <c r="G25" s="117"/>
      <c r="H25" s="118"/>
      <c r="I25" s="317"/>
      <c r="J25" s="318"/>
      <c r="K25" s="318"/>
      <c r="L25" s="318"/>
      <c r="O25" s="165"/>
    </row>
    <row r="26" spans="2:16" ht="15" thickBot="1">
      <c r="B26" s="164"/>
      <c r="C26" s="188"/>
      <c r="D26" s="190"/>
      <c r="E26" s="190"/>
      <c r="F26" s="190"/>
      <c r="G26" s="117"/>
      <c r="H26" s="118"/>
      <c r="I26" s="317"/>
      <c r="J26" s="318"/>
      <c r="K26" s="318"/>
      <c r="L26" s="318"/>
      <c r="O26" s="165"/>
    </row>
    <row r="27" spans="2:16" ht="14.45" hidden="1" thickBot="1">
      <c r="B27" s="164"/>
      <c r="C27" s="188"/>
      <c r="D27"/>
      <c r="E27" s="189"/>
      <c r="F27" s="189"/>
      <c r="G27" s="92"/>
      <c r="H27" s="96"/>
      <c r="I27" s="96"/>
      <c r="J27" s="91"/>
      <c r="K27" s="91"/>
      <c r="L27" s="91"/>
      <c r="M27" s="91"/>
      <c r="N27" s="91"/>
      <c r="O27" s="165"/>
    </row>
    <row r="28" spans="2:16" ht="14.45" thickBot="1">
      <c r="B28" s="164"/>
      <c r="C28" s="188"/>
      <c r="D28" s="189"/>
      <c r="E28" s="189"/>
      <c r="F28" s="189"/>
      <c r="G28" s="96"/>
      <c r="H28" s="96"/>
      <c r="I28" s="96"/>
      <c r="J28" s="91"/>
      <c r="K28" s="91"/>
      <c r="L28" s="91"/>
      <c r="M28" s="91"/>
      <c r="N28" s="91"/>
      <c r="O28" s="165"/>
    </row>
    <row r="29" spans="2:16" ht="15" thickBot="1">
      <c r="B29" s="164"/>
      <c r="C29" s="188" t="s">
        <v>43</v>
      </c>
      <c r="D29" s="190" t="s">
        <v>44</v>
      </c>
      <c r="E29" s="189"/>
      <c r="F29" s="189"/>
      <c r="G29" s="319"/>
      <c r="H29" s="319"/>
      <c r="I29" s="319"/>
      <c r="M29" s="91"/>
      <c r="N29" s="91"/>
      <c r="O29" s="165"/>
    </row>
    <row r="30" spans="2:16" ht="15" hidden="1" thickBot="1">
      <c r="B30" s="164"/>
      <c r="C30" s="96"/>
      <c r="D30" s="98"/>
      <c r="E30" s="97"/>
      <c r="F30" s="97"/>
      <c r="G30" s="320"/>
      <c r="H30" s="320"/>
      <c r="I30" s="320"/>
      <c r="M30" s="91"/>
      <c r="N30" s="91"/>
      <c r="O30" s="165"/>
    </row>
    <row r="31" spans="2:16" ht="15" hidden="1" thickBot="1">
      <c r="B31" s="164"/>
      <c r="C31" s="96"/>
      <c r="D31" s="98"/>
      <c r="E31" s="97"/>
      <c r="F31" s="97"/>
      <c r="G31" s="97"/>
      <c r="H31" s="97"/>
      <c r="I31" s="321" t="s">
        <v>45</v>
      </c>
      <c r="J31" s="321" t="s">
        <v>46</v>
      </c>
      <c r="K31" s="322"/>
      <c r="L31" s="322"/>
      <c r="M31" s="91"/>
      <c r="N31" s="91"/>
      <c r="O31" s="165"/>
    </row>
    <row r="32" spans="2:16" ht="12.95" thickBot="1">
      <c r="B32" s="169"/>
      <c r="C32" s="99"/>
      <c r="D32" s="99"/>
      <c r="E32" s="99"/>
      <c r="F32" s="99"/>
      <c r="G32" s="99"/>
      <c r="H32" s="99"/>
      <c r="I32" s="99"/>
      <c r="J32" s="100"/>
      <c r="K32" s="100"/>
      <c r="L32" s="100"/>
      <c r="M32" s="100"/>
      <c r="N32" s="100"/>
      <c r="O32" s="170"/>
    </row>
    <row r="33" spans="2:15" ht="13.5" thickTop="1" thickBot="1">
      <c r="C33" s="87"/>
      <c r="D33" s="87"/>
      <c r="E33" s="87"/>
      <c r="F33" s="87"/>
      <c r="G33" s="87"/>
      <c r="H33" s="87"/>
      <c r="I33" s="87"/>
    </row>
    <row r="34" spans="2:15" ht="18.600000000000001" thickTop="1">
      <c r="B34" s="162"/>
      <c r="C34" s="101" t="s">
        <v>47</v>
      </c>
      <c r="D34" s="102"/>
      <c r="E34" s="102"/>
      <c r="F34" s="102"/>
      <c r="G34" s="102"/>
      <c r="H34" s="102"/>
      <c r="I34" s="102"/>
      <c r="J34" s="93"/>
      <c r="K34" s="93"/>
      <c r="L34" s="93"/>
      <c r="M34" s="93"/>
      <c r="N34" s="93"/>
      <c r="O34" s="163"/>
    </row>
    <row r="35" spans="2:15" ht="6.75" customHeight="1">
      <c r="B35" s="164"/>
      <c r="C35" s="87"/>
      <c r="D35" s="87"/>
      <c r="E35" s="87"/>
      <c r="F35" s="87"/>
      <c r="G35" s="87"/>
      <c r="H35" s="87"/>
      <c r="I35" s="87"/>
      <c r="O35" s="165"/>
    </row>
    <row r="36" spans="2:15" ht="117.75" customHeight="1">
      <c r="B36" s="164"/>
      <c r="C36" s="278" t="s">
        <v>48</v>
      </c>
      <c r="D36" s="278"/>
      <c r="E36" s="278"/>
      <c r="F36" s="278"/>
      <c r="G36" s="278"/>
      <c r="H36" s="278"/>
      <c r="I36" s="278"/>
      <c r="J36" s="278"/>
      <c r="K36" s="278"/>
      <c r="L36" s="278"/>
      <c r="M36" s="278"/>
      <c r="N36" s="147"/>
      <c r="O36" s="165"/>
    </row>
    <row r="37" spans="2:15" ht="16.5" customHeight="1" thickBot="1">
      <c r="B37" s="164"/>
      <c r="C37" s="184" t="s">
        <v>6</v>
      </c>
      <c r="D37" s="184" t="s">
        <v>7</v>
      </c>
      <c r="E37" s="184"/>
      <c r="F37" s="184"/>
      <c r="G37" s="184" t="s">
        <v>8</v>
      </c>
      <c r="H37" s="192"/>
      <c r="I37" s="192"/>
      <c r="J37" s="192"/>
      <c r="K37" s="192"/>
      <c r="L37" s="192"/>
      <c r="M37" s="192"/>
      <c r="O37" s="165"/>
    </row>
    <row r="38" spans="2:15" ht="6.75" customHeight="1" thickTop="1" thickBot="1">
      <c r="B38" s="164"/>
      <c r="C38" s="96"/>
      <c r="D38" s="103"/>
      <c r="E38" s="103"/>
      <c r="F38" s="103"/>
      <c r="G38" s="96"/>
      <c r="H38" s="96"/>
      <c r="I38" s="96"/>
      <c r="J38" s="91"/>
      <c r="K38" s="91"/>
      <c r="L38" s="91"/>
      <c r="M38" s="91"/>
      <c r="N38" s="91"/>
      <c r="O38" s="165"/>
    </row>
    <row r="39" spans="2:15" ht="28.5" customHeight="1" thickBot="1">
      <c r="B39" s="164"/>
      <c r="C39" s="228" t="s">
        <v>49</v>
      </c>
      <c r="D39" s="270" t="s">
        <v>50</v>
      </c>
      <c r="E39" s="270"/>
      <c r="F39" s="270"/>
      <c r="G39" s="152" t="s">
        <v>51</v>
      </c>
      <c r="H39" s="96"/>
      <c r="I39" s="96"/>
      <c r="J39" s="91"/>
      <c r="K39" s="91"/>
      <c r="L39" s="91"/>
      <c r="M39" s="91"/>
      <c r="N39" s="91"/>
      <c r="O39" s="165"/>
    </row>
    <row r="40" spans="2:15" ht="28.5" customHeight="1" thickBot="1">
      <c r="B40" s="164"/>
      <c r="C40" s="323" t="s">
        <v>52</v>
      </c>
      <c r="D40" s="273" t="s">
        <v>53</v>
      </c>
      <c r="E40" s="273"/>
      <c r="F40" s="274"/>
      <c r="G40" s="324"/>
      <c r="H40" s="96"/>
      <c r="I40" s="96"/>
      <c r="J40" s="91"/>
      <c r="K40" s="91"/>
      <c r="L40" s="91"/>
      <c r="M40" s="91"/>
      <c r="N40" s="91"/>
      <c r="O40" s="165"/>
    </row>
    <row r="41" spans="2:15" ht="27" customHeight="1" thickBot="1">
      <c r="B41" s="164"/>
      <c r="C41" s="323" t="s">
        <v>54</v>
      </c>
      <c r="D41" s="273" t="s">
        <v>55</v>
      </c>
      <c r="E41" s="273"/>
      <c r="F41" s="274"/>
      <c r="G41" s="325"/>
      <c r="H41" s="96"/>
      <c r="I41" s="96"/>
      <c r="J41" s="91"/>
      <c r="K41" s="91"/>
      <c r="L41" s="91"/>
      <c r="M41" s="91"/>
      <c r="N41" s="91"/>
      <c r="O41" s="165"/>
    </row>
    <row r="42" spans="2:15" ht="12.75" customHeight="1" thickBot="1">
      <c r="B42" s="164"/>
      <c r="C42" s="326"/>
      <c r="D42" s="145"/>
      <c r="E42" s="145"/>
      <c r="F42" s="145"/>
      <c r="G42" s="145"/>
      <c r="H42" s="96"/>
      <c r="I42" s="96"/>
      <c r="J42" s="91"/>
      <c r="K42" s="91"/>
      <c r="L42" s="91"/>
      <c r="M42" s="91"/>
      <c r="N42" s="91"/>
      <c r="O42" s="165"/>
    </row>
    <row r="43" spans="2:15" ht="42" customHeight="1" thickBot="1">
      <c r="B43" s="164"/>
      <c r="C43" s="323" t="s">
        <v>56</v>
      </c>
      <c r="D43" s="327" t="s">
        <v>57</v>
      </c>
      <c r="E43" s="328"/>
      <c r="F43" s="328"/>
      <c r="G43" s="328"/>
      <c r="H43" s="328"/>
      <c r="I43" s="329"/>
      <c r="J43" s="91"/>
      <c r="K43" s="91"/>
      <c r="L43" s="91"/>
      <c r="M43" s="91"/>
      <c r="N43" s="91"/>
      <c r="O43" s="165"/>
    </row>
    <row r="44" spans="2:15" ht="12.95" thickBot="1">
      <c r="B44" s="169"/>
      <c r="C44" s="99"/>
      <c r="D44" s="99"/>
      <c r="E44" s="99"/>
      <c r="F44" s="99"/>
      <c r="G44" s="99"/>
      <c r="H44" s="99"/>
      <c r="I44" s="99"/>
      <c r="J44" s="100"/>
      <c r="K44" s="100"/>
      <c r="L44" s="100"/>
      <c r="M44" s="100"/>
      <c r="N44" s="100"/>
      <c r="O44" s="170"/>
    </row>
    <row r="45" spans="2:15" ht="13.5" thickTop="1" thickBot="1">
      <c r="C45" s="87"/>
      <c r="D45" s="87"/>
      <c r="E45" s="87"/>
      <c r="F45" s="87"/>
      <c r="G45" s="87"/>
      <c r="H45" s="87"/>
      <c r="I45" s="87"/>
    </row>
    <row r="46" spans="2:15" ht="18.600000000000001" thickTop="1">
      <c r="B46" s="162"/>
      <c r="C46" s="193" t="s">
        <v>58</v>
      </c>
      <c r="D46" s="194"/>
      <c r="E46" s="194"/>
      <c r="F46" s="194"/>
      <c r="G46" s="194"/>
      <c r="H46" s="194"/>
      <c r="I46" s="194"/>
      <c r="J46" s="183"/>
      <c r="K46" s="183"/>
      <c r="L46" s="183"/>
      <c r="M46" s="183"/>
      <c r="N46" s="93"/>
      <c r="O46" s="163"/>
    </row>
    <row r="47" spans="2:15" ht="11.25" customHeight="1">
      <c r="B47" s="164"/>
      <c r="C47" s="195"/>
      <c r="D47" s="178"/>
      <c r="E47" s="178"/>
      <c r="F47" s="178"/>
      <c r="G47" s="178"/>
      <c r="H47" s="178"/>
      <c r="I47" s="178"/>
      <c r="J47"/>
      <c r="K47"/>
      <c r="L47"/>
      <c r="M47"/>
      <c r="O47" s="165"/>
    </row>
    <row r="48" spans="2:15" ht="196.5" customHeight="1" thickBot="1">
      <c r="B48" s="164"/>
      <c r="C48" s="267" t="s">
        <v>59</v>
      </c>
      <c r="D48" s="267"/>
      <c r="E48" s="267"/>
      <c r="F48" s="267"/>
      <c r="G48" s="267"/>
      <c r="H48" s="267"/>
      <c r="I48" s="267"/>
      <c r="J48" s="267"/>
      <c r="K48" s="267"/>
      <c r="L48" s="267"/>
      <c r="M48" s="267"/>
      <c r="N48" s="150"/>
      <c r="O48" s="165"/>
    </row>
    <row r="49" spans="2:22" ht="14.1" thickTop="1">
      <c r="B49" s="164"/>
      <c r="C49" s="104"/>
      <c r="D49" s="105" t="s">
        <v>46</v>
      </c>
      <c r="E49" s="104"/>
      <c r="F49" s="104"/>
      <c r="G49" s="104"/>
      <c r="H49" s="104"/>
      <c r="I49" s="104"/>
      <c r="J49" s="104"/>
      <c r="K49" s="104"/>
      <c r="L49" s="104"/>
      <c r="M49" s="104"/>
      <c r="N49" s="104"/>
      <c r="O49" s="171"/>
      <c r="P49" s="104"/>
      <c r="Q49" s="104"/>
      <c r="R49" s="104"/>
      <c r="S49" s="104"/>
      <c r="T49" s="172"/>
      <c r="U49" s="172"/>
      <c r="V49" s="172"/>
    </row>
    <row r="50" spans="2:22" ht="15.6">
      <c r="B50" s="164"/>
      <c r="C50" s="330" t="s">
        <v>60</v>
      </c>
      <c r="G50" s="87"/>
      <c r="H50" s="87"/>
      <c r="I50" s="87"/>
      <c r="O50" s="165"/>
    </row>
    <row r="51" spans="2:22" ht="8.25" customHeight="1" thickBot="1">
      <c r="B51" s="164"/>
      <c r="C51" s="6"/>
      <c r="G51" s="87"/>
      <c r="H51" s="87"/>
      <c r="I51" s="87"/>
      <c r="O51" s="165"/>
    </row>
    <row r="52" spans="2:22" ht="29.45" thickBot="1">
      <c r="B52" s="164"/>
      <c r="C52" s="331" t="s">
        <v>61</v>
      </c>
      <c r="D52" s="152" t="s">
        <v>51</v>
      </c>
      <c r="E52" s="331" t="s">
        <v>62</v>
      </c>
      <c r="F52" s="119"/>
      <c r="G52" s="91"/>
      <c r="I52" s="96"/>
      <c r="J52" s="91"/>
      <c r="K52" s="91"/>
      <c r="L52" s="91"/>
      <c r="O52" s="165"/>
    </row>
    <row r="53" spans="2:22" ht="15" thickBot="1">
      <c r="B53" s="164"/>
      <c r="C53" s="202"/>
      <c r="D53" s="91"/>
      <c r="E53" s="196"/>
      <c r="F53" s="91"/>
      <c r="G53" s="96"/>
      <c r="H53" s="96"/>
      <c r="I53" s="96"/>
      <c r="J53" s="91"/>
      <c r="K53" s="91"/>
      <c r="L53" s="91"/>
      <c r="M53" s="91"/>
      <c r="N53" s="91"/>
      <c r="O53" s="165"/>
    </row>
    <row r="54" spans="2:22" ht="29.45" thickBot="1">
      <c r="B54" s="164"/>
      <c r="C54" s="331" t="s">
        <v>63</v>
      </c>
      <c r="D54" s="152" t="s">
        <v>51</v>
      </c>
      <c r="E54" s="331" t="s">
        <v>64</v>
      </c>
      <c r="F54" s="119"/>
      <c r="G54" s="91"/>
      <c r="H54" s="96"/>
      <c r="I54" s="96"/>
      <c r="J54" s="91"/>
      <c r="K54" s="91"/>
      <c r="L54" s="91"/>
      <c r="M54" s="91"/>
      <c r="N54" s="91"/>
      <c r="O54" s="165"/>
    </row>
    <row r="55" spans="2:22" ht="15" customHeight="1">
      <c r="B55" s="164"/>
      <c r="C55" s="202"/>
      <c r="D55" s="91"/>
      <c r="E55" s="91"/>
      <c r="F55" s="91"/>
      <c r="G55" s="96"/>
      <c r="H55" s="96"/>
      <c r="I55" s="96"/>
      <c r="J55" s="91"/>
      <c r="K55" s="91"/>
      <c r="L55" s="91"/>
      <c r="M55" s="91"/>
      <c r="N55" s="91"/>
      <c r="O55" s="165"/>
    </row>
    <row r="56" spans="2:22" ht="14.45">
      <c r="B56" s="164"/>
      <c r="C56" s="190" t="s">
        <v>65</v>
      </c>
      <c r="D56" s="96"/>
      <c r="E56" s="96"/>
      <c r="F56" s="96"/>
      <c r="G56" s="96"/>
      <c r="H56" s="96"/>
      <c r="I56" s="96"/>
      <c r="J56" s="96"/>
      <c r="K56" s="96"/>
      <c r="L56" s="96"/>
      <c r="M56" s="96"/>
      <c r="N56" s="96"/>
      <c r="O56" s="165"/>
    </row>
    <row r="57" spans="2:22" ht="41.25" customHeight="1" thickBot="1">
      <c r="B57" s="164"/>
      <c r="C57" s="239" t="s">
        <v>37</v>
      </c>
      <c r="D57" s="243" t="s">
        <v>66</v>
      </c>
      <c r="E57" s="279" t="s">
        <v>67</v>
      </c>
      <c r="F57" s="279"/>
      <c r="G57" s="197">
        <v>2026</v>
      </c>
      <c r="H57" s="198">
        <f>G57+1</f>
        <v>2027</v>
      </c>
      <c r="I57" s="198">
        <f>H57+1</f>
        <v>2028</v>
      </c>
      <c r="J57" s="198">
        <f>I57+1</f>
        <v>2029</v>
      </c>
      <c r="K57" s="198">
        <f>J57+1</f>
        <v>2030</v>
      </c>
      <c r="L57" s="198">
        <f>K57+1</f>
        <v>2031</v>
      </c>
      <c r="M57" s="199" t="s">
        <v>68</v>
      </c>
      <c r="N57" s="199" t="str">
        <f>CONCATENATE("Sum of Revenues Prior to ",G$19)</f>
        <v>Sum of Revenues Prior to 2026</v>
      </c>
      <c r="O57" s="165"/>
    </row>
    <row r="58" spans="2:22" ht="15" thickBot="1">
      <c r="B58" s="164"/>
      <c r="C58" s="124"/>
      <c r="D58" s="125" t="s">
        <v>46</v>
      </c>
      <c r="E58" s="261"/>
      <c r="F58" s="262"/>
      <c r="G58" s="332"/>
      <c r="H58" s="332"/>
      <c r="I58" s="332"/>
      <c r="J58" s="332"/>
      <c r="K58" s="332"/>
      <c r="L58" s="332"/>
      <c r="M58" s="332"/>
      <c r="N58" s="333"/>
      <c r="O58" s="165"/>
    </row>
    <row r="59" spans="2:22" ht="15" thickBot="1">
      <c r="B59" s="164"/>
      <c r="C59" s="124"/>
      <c r="D59" s="125" t="s">
        <v>46</v>
      </c>
      <c r="E59" s="120"/>
      <c r="F59" s="245"/>
      <c r="G59" s="332"/>
      <c r="H59" s="332"/>
      <c r="I59" s="334"/>
      <c r="J59" s="334"/>
      <c r="K59" s="334"/>
      <c r="L59" s="334"/>
      <c r="M59" s="334"/>
      <c r="N59" s="333"/>
      <c r="O59" s="165"/>
    </row>
    <row r="60" spans="2:22" ht="15" hidden="1" thickBot="1">
      <c r="B60" s="164"/>
      <c r="C60" s="124"/>
      <c r="D60" s="125" t="s">
        <v>46</v>
      </c>
      <c r="E60" s="120"/>
      <c r="F60" s="245"/>
      <c r="G60" s="332"/>
      <c r="H60" s="332"/>
      <c r="I60" s="334"/>
      <c r="J60" s="335"/>
      <c r="K60" s="336"/>
      <c r="L60" s="336"/>
      <c r="M60" s="337"/>
      <c r="N60" s="333"/>
      <c r="O60" s="165"/>
    </row>
    <row r="61" spans="2:22" ht="15" hidden="1" thickBot="1">
      <c r="B61" s="164"/>
      <c r="C61" s="124"/>
      <c r="D61" s="125" t="s">
        <v>46</v>
      </c>
      <c r="E61" s="120"/>
      <c r="F61" s="245"/>
      <c r="G61" s="332"/>
      <c r="H61" s="332"/>
      <c r="I61" s="334"/>
      <c r="J61" s="332"/>
      <c r="K61" s="337"/>
      <c r="L61" s="337"/>
      <c r="M61" s="337"/>
      <c r="N61" s="333"/>
      <c r="O61" s="165"/>
    </row>
    <row r="62" spans="2:22" ht="15" hidden="1" thickBot="1">
      <c r="B62" s="164"/>
      <c r="C62" s="124"/>
      <c r="D62" s="125" t="s">
        <v>46</v>
      </c>
      <c r="E62" s="120"/>
      <c r="F62" s="245"/>
      <c r="G62" s="332"/>
      <c r="H62" s="332"/>
      <c r="I62" s="334"/>
      <c r="J62" s="332"/>
      <c r="K62" s="337"/>
      <c r="L62" s="337"/>
      <c r="M62" s="337"/>
      <c r="N62" s="333"/>
      <c r="O62" s="165"/>
    </row>
    <row r="63" spans="2:22" ht="15" hidden="1" thickBot="1">
      <c r="B63" s="164"/>
      <c r="C63" s="124"/>
      <c r="D63" s="125" t="s">
        <v>46</v>
      </c>
      <c r="E63" s="120"/>
      <c r="F63" s="245"/>
      <c r="G63" s="332"/>
      <c r="H63" s="332"/>
      <c r="I63" s="334"/>
      <c r="J63" s="332"/>
      <c r="K63" s="337"/>
      <c r="L63" s="337"/>
      <c r="M63" s="337"/>
      <c r="N63" s="333"/>
      <c r="O63" s="165"/>
    </row>
    <row r="64" spans="2:22" ht="12.95" thickBot="1">
      <c r="B64" s="164"/>
      <c r="C64" s="110"/>
      <c r="D64" s="110"/>
      <c r="E64" s="110"/>
      <c r="F64" s="110"/>
      <c r="G64" s="110"/>
      <c r="H64" s="110"/>
      <c r="I64" s="110"/>
      <c r="J64" s="111"/>
      <c r="K64" s="111"/>
      <c r="L64" s="111"/>
      <c r="M64" s="111"/>
      <c r="O64" s="165"/>
    </row>
    <row r="65" spans="2:19" ht="12.95" thickTop="1">
      <c r="B65" s="164"/>
      <c r="C65" s="87"/>
      <c r="D65" s="87"/>
      <c r="E65" s="87"/>
      <c r="F65" s="87"/>
      <c r="G65" s="87"/>
      <c r="H65" s="87"/>
      <c r="I65" s="87"/>
      <c r="O65" s="165"/>
    </row>
    <row r="66" spans="2:19" ht="15.6">
      <c r="B66" s="164"/>
      <c r="C66" s="330" t="s">
        <v>69</v>
      </c>
      <c r="D66" s="178"/>
      <c r="E66" s="178"/>
      <c r="F66" s="178"/>
      <c r="G66" s="178"/>
      <c r="H66" s="178"/>
      <c r="I66" s="178"/>
      <c r="J66"/>
      <c r="K66"/>
      <c r="L66"/>
      <c r="M66"/>
      <c r="O66" s="165"/>
    </row>
    <row r="67" spans="2:19" ht="7.5" customHeight="1">
      <c r="B67" s="164"/>
      <c r="C67" s="330"/>
      <c r="D67" s="178"/>
      <c r="E67" s="178"/>
      <c r="F67" s="178"/>
      <c r="G67" s="178"/>
      <c r="H67" s="178"/>
      <c r="I67" s="178"/>
      <c r="J67"/>
      <c r="K67"/>
      <c r="L67"/>
      <c r="M67"/>
      <c r="O67" s="165"/>
    </row>
    <row r="68" spans="2:19" ht="15" customHeight="1">
      <c r="B68" s="164"/>
      <c r="C68" s="268" t="s">
        <v>70</v>
      </c>
      <c r="D68" s="269"/>
      <c r="E68" s="269"/>
      <c r="F68" s="269"/>
      <c r="G68" s="269"/>
      <c r="H68" s="269"/>
      <c r="I68" s="269"/>
      <c r="J68" s="269"/>
      <c r="K68" s="269"/>
      <c r="L68" s="269"/>
      <c r="M68" s="269"/>
      <c r="N68" s="246"/>
      <c r="O68" s="173"/>
      <c r="P68" s="174"/>
      <c r="Q68" s="174"/>
      <c r="R68" s="174"/>
      <c r="S68" s="174"/>
    </row>
    <row r="69" spans="2:19" ht="9" customHeight="1">
      <c r="B69" s="164"/>
      <c r="C69" s="276"/>
      <c r="D69" s="276"/>
      <c r="E69" s="276"/>
      <c r="F69" s="276"/>
      <c r="G69" s="200"/>
      <c r="H69" s="200"/>
      <c r="I69" s="200"/>
      <c r="J69" s="201"/>
      <c r="K69" s="201"/>
      <c r="L69" s="201"/>
      <c r="M69" s="201"/>
      <c r="N69" s="106"/>
      <c r="O69" s="165"/>
    </row>
    <row r="70" spans="2:19" ht="19.5" customHeight="1">
      <c r="B70" s="164"/>
      <c r="C70" s="338" t="s">
        <v>71</v>
      </c>
      <c r="D70" s="242"/>
      <c r="E70" s="242"/>
      <c r="F70" s="242"/>
      <c r="G70" s="200"/>
      <c r="H70" s="200"/>
      <c r="I70" s="200"/>
      <c r="J70" s="201"/>
      <c r="K70" s="201"/>
      <c r="L70" s="201"/>
      <c r="M70" s="201"/>
      <c r="N70" s="106"/>
      <c r="O70" s="165"/>
    </row>
    <row r="71" spans="2:19" ht="13.5" customHeight="1">
      <c r="B71" s="164"/>
      <c r="C71" s="339" t="s">
        <v>72</v>
      </c>
      <c r="D71" s="202"/>
      <c r="E71" s="273" t="s">
        <v>73</v>
      </c>
      <c r="F71" s="273"/>
      <c r="G71" s="273"/>
      <c r="H71" s="273"/>
      <c r="I71" s="273"/>
      <c r="J71" s="273"/>
      <c r="K71" s="273"/>
      <c r="L71" s="273"/>
      <c r="M71" s="273"/>
      <c r="N71" s="145"/>
      <c r="O71" s="165"/>
    </row>
    <row r="72" spans="2:19" ht="13.5" customHeight="1">
      <c r="B72" s="164"/>
      <c r="C72" s="339" t="s">
        <v>74</v>
      </c>
      <c r="D72" s="202"/>
      <c r="E72" s="263" t="s">
        <v>75</v>
      </c>
      <c r="F72" s="263"/>
      <c r="G72" s="263"/>
      <c r="H72" s="263"/>
      <c r="I72" s="263"/>
      <c r="J72" s="263"/>
      <c r="K72" s="263"/>
      <c r="L72" s="263"/>
      <c r="M72" s="263"/>
      <c r="N72" s="146"/>
      <c r="O72" s="165"/>
    </row>
    <row r="73" spans="2:19" ht="14.45">
      <c r="B73" s="164"/>
      <c r="C73" s="339" t="s">
        <v>76</v>
      </c>
      <c r="D73" s="202"/>
      <c r="E73" s="263" t="s">
        <v>77</v>
      </c>
      <c r="F73" s="264"/>
      <c r="G73" s="264"/>
      <c r="H73" s="264"/>
      <c r="I73" s="264"/>
      <c r="J73" s="264"/>
      <c r="K73" s="264"/>
      <c r="L73" s="264"/>
      <c r="M73" s="264"/>
      <c r="N73" s="144"/>
      <c r="O73" s="165"/>
    </row>
    <row r="74" spans="2:19" ht="14.45">
      <c r="B74" s="164"/>
      <c r="C74" s="340" t="s">
        <v>78</v>
      </c>
      <c r="D74" s="340"/>
      <c r="E74" s="263" t="s">
        <v>79</v>
      </c>
      <c r="F74" s="264"/>
      <c r="G74" s="264"/>
      <c r="H74" s="264"/>
      <c r="I74" s="264"/>
      <c r="J74" s="264"/>
      <c r="K74" s="264"/>
      <c r="L74" s="264"/>
      <c r="M74" s="264"/>
      <c r="N74" s="144"/>
      <c r="O74" s="165"/>
    </row>
    <row r="75" spans="2:19" ht="14.25" customHeight="1">
      <c r="B75" s="164"/>
      <c r="C75" s="340" t="s">
        <v>80</v>
      </c>
      <c r="D75" s="340"/>
      <c r="E75" s="263" t="s">
        <v>81</v>
      </c>
      <c r="F75" s="263"/>
      <c r="G75" s="263"/>
      <c r="H75" s="263"/>
      <c r="I75" s="263"/>
      <c r="J75" s="263"/>
      <c r="K75" s="263"/>
      <c r="L75" s="263"/>
      <c r="M75" s="263"/>
      <c r="N75" s="146"/>
      <c r="O75" s="165"/>
    </row>
    <row r="76" spans="2:19" ht="14.45">
      <c r="B76" s="164"/>
      <c r="C76" s="340" t="s">
        <v>82</v>
      </c>
      <c r="D76" s="340"/>
      <c r="E76" s="263"/>
      <c r="F76" s="264"/>
      <c r="G76" s="264"/>
      <c r="H76" s="264"/>
      <c r="I76" s="264"/>
      <c r="J76" s="264"/>
      <c r="K76" s="264"/>
      <c r="L76" s="264"/>
      <c r="M76" s="264"/>
      <c r="N76" s="144"/>
      <c r="O76" s="165"/>
    </row>
    <row r="77" spans="2:19" ht="15" customHeight="1">
      <c r="B77" s="164"/>
      <c r="C77" s="341" t="s">
        <v>83</v>
      </c>
      <c r="D77" s="341"/>
      <c r="E77" s="263" t="s">
        <v>84</v>
      </c>
      <c r="F77" s="264"/>
      <c r="G77" s="264"/>
      <c r="H77" s="264"/>
      <c r="I77" s="264"/>
      <c r="J77" s="264"/>
      <c r="K77" s="264"/>
      <c r="L77" s="264"/>
      <c r="M77" s="264"/>
      <c r="N77" s="144"/>
      <c r="O77" s="165"/>
    </row>
    <row r="78" spans="2:19" ht="14.45">
      <c r="B78" s="164"/>
      <c r="C78" s="242"/>
      <c r="D78" s="242"/>
      <c r="E78" s="236"/>
      <c r="F78" s="236"/>
      <c r="G78" s="189"/>
      <c r="H78" s="189"/>
      <c r="I78" s="189"/>
      <c r="J78" s="203"/>
      <c r="K78" s="203"/>
      <c r="L78" s="203"/>
      <c r="M78" s="203"/>
      <c r="N78" s="107"/>
      <c r="O78" s="165"/>
    </row>
    <row r="79" spans="2:19" ht="14.45" thickBot="1">
      <c r="B79" s="164"/>
      <c r="C79" s="204" t="s">
        <v>85</v>
      </c>
      <c r="D79" s="91"/>
      <c r="E79" s="91"/>
      <c r="F79" s="91"/>
      <c r="G79" s="96"/>
      <c r="H79" s="96"/>
      <c r="I79" s="96"/>
      <c r="J79" s="91"/>
      <c r="K79" s="91"/>
      <c r="L79" s="91"/>
      <c r="M79" s="91"/>
      <c r="N79" s="91"/>
      <c r="O79" s="165"/>
    </row>
    <row r="80" spans="2:19" ht="14.45" thickBot="1">
      <c r="B80" s="164"/>
      <c r="C80" s="188" t="s">
        <v>86</v>
      </c>
      <c r="D80" s="91"/>
      <c r="E80" s="123"/>
      <c r="F80" s="91"/>
      <c r="G80" s="188" t="s">
        <v>87</v>
      </c>
      <c r="H80" s="96"/>
      <c r="I80" s="126" t="s">
        <v>46</v>
      </c>
      <c r="J80" s="91"/>
      <c r="K80" s="91"/>
      <c r="L80" s="91"/>
      <c r="M80" s="91"/>
      <c r="N80" s="91"/>
      <c r="O80" s="165"/>
    </row>
    <row r="81" spans="2:15" ht="42.95" thickBot="1">
      <c r="B81" s="164"/>
      <c r="C81" s="252" t="s">
        <v>88</v>
      </c>
      <c r="D81" s="252"/>
      <c r="E81" s="251" t="s">
        <v>89</v>
      </c>
      <c r="F81" s="251"/>
      <c r="G81" s="197">
        <f>$G$57</f>
        <v>2026</v>
      </c>
      <c r="H81" s="198">
        <f>G81+1</f>
        <v>2027</v>
      </c>
      <c r="I81" s="198">
        <f>H81+1</f>
        <v>2028</v>
      </c>
      <c r="J81" s="198">
        <f>I81+1</f>
        <v>2029</v>
      </c>
      <c r="K81" s="198">
        <f>J81+1</f>
        <v>2030</v>
      </c>
      <c r="L81" s="198">
        <f>K81+1</f>
        <v>2031</v>
      </c>
      <c r="M81" s="199" t="s">
        <v>68</v>
      </c>
      <c r="N81" s="199" t="str">
        <f>CONCATENATE("Sum of Expenditures Prior to ",G$19)</f>
        <v>Sum of Expenditures Prior to 2026</v>
      </c>
      <c r="O81" s="165"/>
    </row>
    <row r="82" spans="2:15" ht="15" thickBot="1">
      <c r="B82" s="164"/>
      <c r="C82" s="342" t="s">
        <v>72</v>
      </c>
      <c r="D82" s="205"/>
      <c r="E82" s="121"/>
      <c r="F82" s="122"/>
      <c r="G82" s="343"/>
      <c r="H82" s="332"/>
      <c r="I82" s="334"/>
      <c r="J82" s="332"/>
      <c r="K82" s="332"/>
      <c r="L82" s="332"/>
      <c r="M82" s="332"/>
      <c r="N82" s="333"/>
      <c r="O82" s="165"/>
    </row>
    <row r="83" spans="2:15" ht="15" thickBot="1">
      <c r="B83" s="164"/>
      <c r="C83" s="342" t="s">
        <v>74</v>
      </c>
      <c r="D83" s="205"/>
      <c r="E83" s="121"/>
      <c r="F83" s="122"/>
      <c r="G83" s="343"/>
      <c r="H83" s="332"/>
      <c r="I83" s="334"/>
      <c r="J83" s="332"/>
      <c r="K83" s="332"/>
      <c r="L83" s="332"/>
      <c r="M83" s="332"/>
      <c r="N83" s="333"/>
      <c r="O83" s="165"/>
    </row>
    <row r="84" spans="2:15" ht="33" customHeight="1" thickBot="1">
      <c r="B84" s="164"/>
      <c r="C84" s="342" t="s">
        <v>76</v>
      </c>
      <c r="D84" s="205"/>
      <c r="E84" s="253" t="s">
        <v>90</v>
      </c>
      <c r="F84" s="254"/>
      <c r="G84" s="343"/>
      <c r="H84" s="332">
        <f>1586*12</f>
        <v>19032</v>
      </c>
      <c r="I84" s="334">
        <f>H84*1.03</f>
        <v>19602.96</v>
      </c>
      <c r="J84" s="332">
        <f>I84*1.03</f>
        <v>20191.0488</v>
      </c>
      <c r="K84" s="332">
        <f>J84*1.03</f>
        <v>20796.780264000001</v>
      </c>
      <c r="L84" s="332">
        <f>K84*1.03</f>
        <v>21420.68367192</v>
      </c>
      <c r="M84" s="332">
        <v>410353.4945383562</v>
      </c>
      <c r="N84" s="333"/>
      <c r="O84" s="165"/>
    </row>
    <row r="85" spans="2:15" ht="14.25" customHeight="1" thickBot="1">
      <c r="B85" s="164"/>
      <c r="C85" s="344" t="s">
        <v>78</v>
      </c>
      <c r="D85" s="345"/>
      <c r="E85" s="121"/>
      <c r="F85" s="122"/>
      <c r="G85" s="343"/>
      <c r="H85" s="332"/>
      <c r="I85" s="334"/>
      <c r="J85" s="332"/>
      <c r="K85" s="332"/>
      <c r="L85" s="332"/>
      <c r="M85" s="332"/>
      <c r="N85" s="333"/>
      <c r="O85" s="165"/>
    </row>
    <row r="86" spans="2:15" ht="15" customHeight="1" thickBot="1">
      <c r="B86" s="164"/>
      <c r="C86" s="344" t="s">
        <v>80</v>
      </c>
      <c r="D86" s="345"/>
      <c r="E86" s="121"/>
      <c r="F86" s="122"/>
      <c r="G86" s="343"/>
      <c r="H86" s="332"/>
      <c r="I86" s="334"/>
      <c r="J86" s="332"/>
      <c r="K86" s="332"/>
      <c r="L86" s="332"/>
      <c r="M86" s="332"/>
      <c r="N86" s="333"/>
      <c r="O86" s="165"/>
    </row>
    <row r="87" spans="2:15" ht="14.25" customHeight="1" thickBot="1">
      <c r="B87" s="164"/>
      <c r="C87" s="344" t="s">
        <v>82</v>
      </c>
      <c r="D87" s="345"/>
      <c r="E87" s="121"/>
      <c r="F87" s="122"/>
      <c r="G87" s="343"/>
      <c r="H87" s="332"/>
      <c r="I87" s="334"/>
      <c r="J87" s="332"/>
      <c r="K87" s="332"/>
      <c r="L87" s="332"/>
      <c r="M87" s="332"/>
      <c r="N87" s="333"/>
      <c r="O87" s="165"/>
    </row>
    <row r="88" spans="2:15" ht="15" thickBot="1">
      <c r="B88" s="164"/>
      <c r="C88" s="346" t="s">
        <v>83</v>
      </c>
      <c r="D88" s="347"/>
      <c r="E88" s="121"/>
      <c r="F88" s="122"/>
      <c r="G88" s="343"/>
      <c r="H88" s="332"/>
      <c r="I88" s="334"/>
      <c r="J88" s="332"/>
      <c r="K88" s="332"/>
      <c r="L88" s="332"/>
      <c r="M88" s="332"/>
      <c r="N88" s="333"/>
      <c r="O88" s="165"/>
    </row>
    <row r="89" spans="2:15" ht="14.1">
      <c r="B89" s="164"/>
      <c r="C89" s="96"/>
      <c r="D89" s="96"/>
      <c r="E89" s="96"/>
      <c r="F89" s="96"/>
      <c r="G89" s="96"/>
      <c r="H89" s="96"/>
      <c r="I89" s="96"/>
      <c r="J89" s="91"/>
      <c r="K89" s="91"/>
      <c r="L89" s="91"/>
      <c r="M89" s="91"/>
      <c r="N89" s="91"/>
      <c r="O89" s="165"/>
    </row>
    <row r="90" spans="2:15" ht="14.45" thickBot="1">
      <c r="B90" s="164"/>
      <c r="C90" s="204" t="s">
        <v>91</v>
      </c>
      <c r="D90" s="196"/>
      <c r="E90" s="91"/>
      <c r="F90" s="91"/>
      <c r="G90" s="96"/>
      <c r="H90" s="96"/>
      <c r="I90" s="96"/>
      <c r="J90" s="91"/>
      <c r="K90" s="91"/>
      <c r="L90" s="91"/>
      <c r="M90" s="91"/>
      <c r="N90" s="91"/>
      <c r="O90" s="165"/>
    </row>
    <row r="91" spans="2:15" ht="14.45" thickBot="1">
      <c r="B91" s="164"/>
      <c r="C91" s="188" t="s">
        <v>86</v>
      </c>
      <c r="D91" s="196"/>
      <c r="E91" s="123"/>
      <c r="F91" s="91"/>
      <c r="G91" s="188" t="s">
        <v>87</v>
      </c>
      <c r="H91" s="96"/>
      <c r="I91" s="127" t="s">
        <v>46</v>
      </c>
      <c r="J91" s="91"/>
      <c r="K91" s="91"/>
      <c r="L91" s="91"/>
      <c r="M91" s="91"/>
      <c r="N91" s="91"/>
      <c r="O91" s="165"/>
    </row>
    <row r="92" spans="2:15" ht="42.95" thickBot="1">
      <c r="B92" s="164"/>
      <c r="C92" s="252" t="s">
        <v>88</v>
      </c>
      <c r="D92" s="252"/>
      <c r="E92" s="251" t="s">
        <v>89</v>
      </c>
      <c r="F92" s="251"/>
      <c r="G92" s="197">
        <f>$G$57</f>
        <v>2026</v>
      </c>
      <c r="H92" s="198">
        <f>G92+1</f>
        <v>2027</v>
      </c>
      <c r="I92" s="198">
        <f>H92+1</f>
        <v>2028</v>
      </c>
      <c r="J92" s="198">
        <f>I92+1</f>
        <v>2029</v>
      </c>
      <c r="K92" s="198">
        <f>J92+1</f>
        <v>2030</v>
      </c>
      <c r="L92" s="198">
        <f>K92+1</f>
        <v>2031</v>
      </c>
      <c r="M92" s="199" t="s">
        <v>68</v>
      </c>
      <c r="N92" s="199" t="str">
        <f>CONCATENATE("Sum of Expenditures Prior to ",G$19)</f>
        <v>Sum of Expenditures Prior to 2026</v>
      </c>
      <c r="O92" s="165"/>
    </row>
    <row r="93" spans="2:15" ht="15" thickBot="1">
      <c r="B93" s="164"/>
      <c r="C93" s="342" t="s">
        <v>72</v>
      </c>
      <c r="D93" s="205"/>
      <c r="E93" s="121"/>
      <c r="F93" s="122"/>
      <c r="G93" s="343"/>
      <c r="H93" s="332"/>
      <c r="I93" s="334"/>
      <c r="J93" s="332"/>
      <c r="K93" s="332"/>
      <c r="L93" s="332"/>
      <c r="M93" s="332"/>
      <c r="N93" s="333"/>
      <c r="O93" s="165"/>
    </row>
    <row r="94" spans="2:15" ht="15" thickBot="1">
      <c r="B94" s="164"/>
      <c r="C94" s="342" t="s">
        <v>74</v>
      </c>
      <c r="D94" s="205"/>
      <c r="E94" s="121"/>
      <c r="F94" s="122"/>
      <c r="G94" s="343"/>
      <c r="H94" s="332"/>
      <c r="I94" s="334"/>
      <c r="J94" s="332"/>
      <c r="K94" s="332"/>
      <c r="L94" s="332"/>
      <c r="M94" s="332"/>
      <c r="N94" s="333"/>
      <c r="O94" s="165"/>
    </row>
    <row r="95" spans="2:15" ht="15" thickBot="1">
      <c r="B95" s="164"/>
      <c r="C95" s="342" t="s">
        <v>76</v>
      </c>
      <c r="D95" s="205"/>
      <c r="E95" s="121"/>
      <c r="F95" s="122"/>
      <c r="G95" s="343"/>
      <c r="H95" s="332"/>
      <c r="I95" s="334"/>
      <c r="J95" s="332"/>
      <c r="K95" s="332"/>
      <c r="L95" s="332"/>
      <c r="M95" s="332"/>
      <c r="N95" s="333"/>
      <c r="O95" s="165"/>
    </row>
    <row r="96" spans="2:15" ht="15" thickBot="1">
      <c r="B96" s="164"/>
      <c r="C96" s="344" t="s">
        <v>78</v>
      </c>
      <c r="D96" s="345"/>
      <c r="E96" s="121"/>
      <c r="F96" s="122"/>
      <c r="G96" s="343"/>
      <c r="H96" s="332"/>
      <c r="I96" s="334"/>
      <c r="J96" s="332"/>
      <c r="K96" s="332"/>
      <c r="L96" s="332"/>
      <c r="M96" s="332"/>
      <c r="N96" s="333"/>
      <c r="O96" s="165"/>
    </row>
    <row r="97" spans="2:15" ht="15" thickBot="1">
      <c r="B97" s="164"/>
      <c r="C97" s="344" t="s">
        <v>80</v>
      </c>
      <c r="D97" s="345"/>
      <c r="E97" s="121"/>
      <c r="F97" s="122"/>
      <c r="G97" s="343"/>
      <c r="H97" s="332"/>
      <c r="I97" s="334"/>
      <c r="J97" s="332"/>
      <c r="K97" s="332"/>
      <c r="L97" s="332"/>
      <c r="M97" s="332"/>
      <c r="N97" s="333"/>
      <c r="O97" s="165"/>
    </row>
    <row r="98" spans="2:15" ht="15" thickBot="1">
      <c r="B98" s="164"/>
      <c r="C98" s="344" t="s">
        <v>82</v>
      </c>
      <c r="D98" s="345"/>
      <c r="E98" s="121"/>
      <c r="F98" s="122"/>
      <c r="G98" s="343"/>
      <c r="H98" s="332"/>
      <c r="I98" s="334"/>
      <c r="J98" s="332"/>
      <c r="K98" s="332"/>
      <c r="L98" s="332"/>
      <c r="M98" s="332"/>
      <c r="N98" s="333"/>
      <c r="O98" s="165"/>
    </row>
    <row r="99" spans="2:15" ht="15" thickBot="1">
      <c r="B99" s="164"/>
      <c r="C99" s="346" t="s">
        <v>83</v>
      </c>
      <c r="D99" s="347"/>
      <c r="E99" s="121"/>
      <c r="F99" s="122"/>
      <c r="G99" s="343"/>
      <c r="H99" s="332"/>
      <c r="I99" s="334"/>
      <c r="J99" s="332"/>
      <c r="K99" s="332"/>
      <c r="L99" s="332"/>
      <c r="M99" s="332"/>
      <c r="N99" s="333"/>
      <c r="O99" s="165"/>
    </row>
    <row r="100" spans="2:15" ht="14.1" hidden="1">
      <c r="B100" s="164"/>
      <c r="C100" s="96"/>
      <c r="D100" s="96"/>
      <c r="E100" s="96"/>
      <c r="F100" s="96"/>
      <c r="G100" s="96"/>
      <c r="H100" s="96"/>
      <c r="I100" s="96"/>
      <c r="J100" s="91"/>
      <c r="K100" s="91"/>
      <c r="L100" s="91"/>
      <c r="M100" s="91"/>
      <c r="N100" s="91"/>
      <c r="O100" s="165"/>
    </row>
    <row r="101" spans="2:15" ht="14.45" hidden="1" thickBot="1">
      <c r="B101" s="164"/>
      <c r="C101" s="204" t="s">
        <v>92</v>
      </c>
      <c r="D101" s="196"/>
      <c r="E101" s="91"/>
      <c r="F101" s="91"/>
      <c r="G101" s="96"/>
      <c r="H101" s="96"/>
      <c r="I101" s="96"/>
      <c r="J101" s="91"/>
      <c r="K101" s="91"/>
      <c r="L101" s="91"/>
      <c r="M101" s="91"/>
      <c r="N101" s="91"/>
      <c r="O101" s="165"/>
    </row>
    <row r="102" spans="2:15" ht="14.45" hidden="1" thickBot="1">
      <c r="B102" s="164"/>
      <c r="C102" s="188" t="s">
        <v>86</v>
      </c>
      <c r="D102" s="196"/>
      <c r="E102" s="123"/>
      <c r="F102" s="91"/>
      <c r="G102" s="188" t="s">
        <v>87</v>
      </c>
      <c r="H102" s="96"/>
      <c r="I102" s="127" t="s">
        <v>46</v>
      </c>
      <c r="J102" s="91"/>
      <c r="K102" s="91"/>
      <c r="L102" s="91"/>
      <c r="M102" s="91"/>
      <c r="N102" s="91"/>
      <c r="O102" s="165"/>
    </row>
    <row r="103" spans="2:15" ht="42.95" hidden="1" thickBot="1">
      <c r="B103" s="164"/>
      <c r="C103" s="252" t="s">
        <v>88</v>
      </c>
      <c r="D103" s="252"/>
      <c r="E103" s="251" t="s">
        <v>89</v>
      </c>
      <c r="F103" s="251"/>
      <c r="G103" s="197">
        <f>$G$57</f>
        <v>2026</v>
      </c>
      <c r="H103" s="198">
        <f>G103+1</f>
        <v>2027</v>
      </c>
      <c r="I103" s="198">
        <f>H103+1</f>
        <v>2028</v>
      </c>
      <c r="J103" s="198">
        <f>I103+1</f>
        <v>2029</v>
      </c>
      <c r="K103" s="198"/>
      <c r="L103" s="198"/>
      <c r="M103" s="199" t="s">
        <v>68</v>
      </c>
      <c r="N103" s="199" t="str">
        <f>CONCATENATE("Sum of Expenditures Prior to ",G$19)</f>
        <v>Sum of Expenditures Prior to 2026</v>
      </c>
      <c r="O103" s="165"/>
    </row>
    <row r="104" spans="2:15" ht="15" hidden="1" thickBot="1">
      <c r="B104" s="164"/>
      <c r="C104" s="342" t="s">
        <v>72</v>
      </c>
      <c r="D104" s="205"/>
      <c r="E104" s="121"/>
      <c r="F104" s="122"/>
      <c r="G104" s="343"/>
      <c r="H104" s="332"/>
      <c r="I104" s="334"/>
      <c r="J104" s="332"/>
      <c r="K104" s="332"/>
      <c r="L104" s="332"/>
      <c r="M104" s="332"/>
      <c r="N104" s="333"/>
      <c r="O104" s="165"/>
    </row>
    <row r="105" spans="2:15" ht="15" hidden="1" thickBot="1">
      <c r="B105" s="164"/>
      <c r="C105" s="342" t="s">
        <v>74</v>
      </c>
      <c r="D105" s="205"/>
      <c r="E105" s="121"/>
      <c r="F105" s="122"/>
      <c r="G105" s="343"/>
      <c r="H105" s="332"/>
      <c r="I105" s="334"/>
      <c r="J105" s="332"/>
      <c r="K105" s="332"/>
      <c r="L105" s="332"/>
      <c r="M105" s="332"/>
      <c r="N105" s="333"/>
      <c r="O105" s="165"/>
    </row>
    <row r="106" spans="2:15" ht="15" hidden="1" thickBot="1">
      <c r="B106" s="164"/>
      <c r="C106" s="342" t="s">
        <v>76</v>
      </c>
      <c r="D106" s="205"/>
      <c r="E106" s="121"/>
      <c r="F106" s="122"/>
      <c r="G106" s="343"/>
      <c r="H106" s="332"/>
      <c r="I106" s="334"/>
      <c r="J106" s="332"/>
      <c r="K106" s="332"/>
      <c r="L106" s="332"/>
      <c r="M106" s="332"/>
      <c r="N106" s="333"/>
      <c r="O106" s="165"/>
    </row>
    <row r="107" spans="2:15" ht="15" hidden="1" thickBot="1">
      <c r="B107" s="164"/>
      <c r="C107" s="344" t="s">
        <v>78</v>
      </c>
      <c r="D107" s="345"/>
      <c r="E107" s="121"/>
      <c r="F107" s="122"/>
      <c r="G107" s="343"/>
      <c r="H107" s="332"/>
      <c r="I107" s="334"/>
      <c r="J107" s="332"/>
      <c r="K107" s="332"/>
      <c r="L107" s="332"/>
      <c r="M107" s="332"/>
      <c r="N107" s="333"/>
      <c r="O107" s="165"/>
    </row>
    <row r="108" spans="2:15" ht="15" hidden="1" thickBot="1">
      <c r="B108" s="164"/>
      <c r="C108" s="344" t="s">
        <v>80</v>
      </c>
      <c r="D108" s="345"/>
      <c r="E108" s="121"/>
      <c r="F108" s="122"/>
      <c r="G108" s="343"/>
      <c r="H108" s="332"/>
      <c r="I108" s="334"/>
      <c r="J108" s="332"/>
      <c r="K108" s="332"/>
      <c r="L108" s="332"/>
      <c r="M108" s="332"/>
      <c r="N108" s="333"/>
      <c r="O108" s="165"/>
    </row>
    <row r="109" spans="2:15" ht="15" hidden="1" thickBot="1">
      <c r="B109" s="164"/>
      <c r="C109" s="344" t="s">
        <v>82</v>
      </c>
      <c r="D109" s="345"/>
      <c r="E109" s="121"/>
      <c r="F109" s="122"/>
      <c r="G109" s="343"/>
      <c r="H109" s="332"/>
      <c r="I109" s="334"/>
      <c r="J109" s="332"/>
      <c r="K109" s="332"/>
      <c r="L109" s="332"/>
      <c r="M109" s="332"/>
      <c r="N109" s="333"/>
      <c r="O109" s="165"/>
    </row>
    <row r="110" spans="2:15" ht="15" hidden="1" thickBot="1">
      <c r="B110" s="164"/>
      <c r="C110" s="346" t="s">
        <v>83</v>
      </c>
      <c r="D110" s="347"/>
      <c r="E110" s="121"/>
      <c r="F110" s="122"/>
      <c r="G110" s="343"/>
      <c r="H110" s="332"/>
      <c r="I110" s="334"/>
      <c r="J110" s="332"/>
      <c r="K110" s="332"/>
      <c r="L110" s="332"/>
      <c r="M110" s="332"/>
      <c r="N110" s="333"/>
      <c r="O110" s="165"/>
    </row>
    <row r="111" spans="2:15" ht="14.1" hidden="1">
      <c r="B111" s="164"/>
      <c r="C111" s="96"/>
      <c r="D111" s="96"/>
      <c r="E111" s="96"/>
      <c r="F111" s="96"/>
      <c r="G111" s="96"/>
      <c r="H111" s="96"/>
      <c r="I111" s="96"/>
      <c r="J111" s="91"/>
      <c r="K111" s="91"/>
      <c r="L111" s="91"/>
      <c r="M111" s="91"/>
      <c r="N111" s="91"/>
      <c r="O111" s="165"/>
    </row>
    <row r="112" spans="2:15" ht="13.5" hidden="1" thickBot="1">
      <c r="B112" s="164"/>
      <c r="C112" s="206" t="s">
        <v>93</v>
      </c>
      <c r="D112"/>
      <c r="G112" s="87"/>
      <c r="H112" s="87"/>
      <c r="I112" s="87"/>
      <c r="O112" s="165"/>
    </row>
    <row r="113" spans="2:15" ht="14.45" hidden="1" thickBot="1">
      <c r="B113" s="164"/>
      <c r="C113" s="248" t="s">
        <v>86</v>
      </c>
      <c r="D113"/>
      <c r="E113" s="138"/>
      <c r="G113" s="188" t="s">
        <v>87</v>
      </c>
      <c r="H113" s="87"/>
      <c r="I113" s="139" t="s">
        <v>46</v>
      </c>
      <c r="O113" s="165"/>
    </row>
    <row r="114" spans="2:15" ht="42.6" hidden="1" thickBot="1">
      <c r="B114" s="164"/>
      <c r="C114" s="252" t="s">
        <v>88</v>
      </c>
      <c r="D114" s="252"/>
      <c r="E114" s="251" t="s">
        <v>89</v>
      </c>
      <c r="F114" s="251"/>
      <c r="G114" s="210">
        <f>$G$57</f>
        <v>2026</v>
      </c>
      <c r="H114" s="211">
        <f>G114+1</f>
        <v>2027</v>
      </c>
      <c r="I114" s="211">
        <f>H114+1</f>
        <v>2028</v>
      </c>
      <c r="J114" s="211">
        <f>I114+1</f>
        <v>2029</v>
      </c>
      <c r="K114" s="211"/>
      <c r="L114" s="211"/>
      <c r="M114" s="212" t="s">
        <v>68</v>
      </c>
      <c r="N114" s="199" t="str">
        <f>CONCATENATE("Sum of Expenditures Prior to ",G$19)</f>
        <v>Sum of Expenditures Prior to 2026</v>
      </c>
      <c r="O114" s="165"/>
    </row>
    <row r="115" spans="2:15" ht="15" hidden="1" thickBot="1">
      <c r="B115" s="164"/>
      <c r="C115" s="207" t="s">
        <v>72</v>
      </c>
      <c r="D115" s="208"/>
      <c r="E115" s="136"/>
      <c r="F115" s="137"/>
      <c r="G115" s="343"/>
      <c r="H115" s="332"/>
      <c r="I115" s="334"/>
      <c r="J115" s="332"/>
      <c r="K115" s="332"/>
      <c r="L115" s="332"/>
      <c r="M115" s="332"/>
      <c r="N115" s="333"/>
      <c r="O115" s="165"/>
    </row>
    <row r="116" spans="2:15" ht="15" hidden="1" thickBot="1">
      <c r="B116" s="164"/>
      <c r="C116" s="207" t="s">
        <v>74</v>
      </c>
      <c r="D116" s="208"/>
      <c r="E116" s="136"/>
      <c r="F116" s="137"/>
      <c r="G116" s="343"/>
      <c r="H116" s="332"/>
      <c r="I116" s="334"/>
      <c r="J116" s="332"/>
      <c r="K116" s="332"/>
      <c r="L116" s="332"/>
      <c r="M116" s="332"/>
      <c r="N116" s="333"/>
      <c r="O116" s="165"/>
    </row>
    <row r="117" spans="2:15" ht="15" hidden="1" thickBot="1">
      <c r="B117" s="164"/>
      <c r="C117" s="207" t="s">
        <v>76</v>
      </c>
      <c r="D117" s="208"/>
      <c r="E117" s="136"/>
      <c r="F117" s="137"/>
      <c r="G117" s="343"/>
      <c r="H117" s="332"/>
      <c r="I117" s="334"/>
      <c r="J117" s="332"/>
      <c r="K117" s="332"/>
      <c r="L117" s="332"/>
      <c r="M117" s="332"/>
      <c r="N117" s="333"/>
      <c r="O117" s="165"/>
    </row>
    <row r="118" spans="2:15" ht="15" hidden="1" thickBot="1">
      <c r="B118" s="164"/>
      <c r="C118" s="255" t="s">
        <v>78</v>
      </c>
      <c r="D118" s="256"/>
      <c r="E118" s="136"/>
      <c r="F118" s="137"/>
      <c r="G118" s="343"/>
      <c r="H118" s="332"/>
      <c r="I118" s="334"/>
      <c r="J118" s="332"/>
      <c r="K118" s="332"/>
      <c r="L118" s="332"/>
      <c r="M118" s="332"/>
      <c r="N118" s="333"/>
      <c r="O118" s="165"/>
    </row>
    <row r="119" spans="2:15" ht="15" hidden="1" thickBot="1">
      <c r="B119" s="164"/>
      <c r="C119" s="255" t="s">
        <v>80</v>
      </c>
      <c r="D119" s="256"/>
      <c r="E119" s="136"/>
      <c r="F119" s="137"/>
      <c r="G119" s="343"/>
      <c r="H119" s="332"/>
      <c r="I119" s="334"/>
      <c r="J119" s="332"/>
      <c r="K119" s="332"/>
      <c r="L119" s="332"/>
      <c r="M119" s="332"/>
      <c r="N119" s="333"/>
      <c r="O119" s="165"/>
    </row>
    <row r="120" spans="2:15" ht="15" hidden="1" thickBot="1">
      <c r="B120" s="164"/>
      <c r="C120" s="255" t="s">
        <v>82</v>
      </c>
      <c r="D120" s="256"/>
      <c r="E120" s="136"/>
      <c r="F120" s="137"/>
      <c r="G120" s="343"/>
      <c r="H120" s="332"/>
      <c r="I120" s="334"/>
      <c r="J120" s="332"/>
      <c r="K120" s="332"/>
      <c r="L120" s="332"/>
      <c r="M120" s="332"/>
      <c r="N120" s="333"/>
      <c r="O120" s="165"/>
    </row>
    <row r="121" spans="2:15" ht="15" hidden="1" thickBot="1">
      <c r="B121" s="164"/>
      <c r="C121" s="257" t="s">
        <v>83</v>
      </c>
      <c r="D121" s="258"/>
      <c r="E121" s="136"/>
      <c r="F121" s="137"/>
      <c r="G121" s="343"/>
      <c r="H121" s="332"/>
      <c r="I121" s="334"/>
      <c r="J121" s="332"/>
      <c r="K121" s="332"/>
      <c r="L121" s="332"/>
      <c r="M121" s="332"/>
      <c r="N121" s="333"/>
      <c r="O121" s="165"/>
    </row>
    <row r="122" spans="2:15" ht="13.5" hidden="1">
      <c r="B122" s="164"/>
      <c r="C122" s="209"/>
      <c r="D122" s="209"/>
      <c r="G122" s="87"/>
      <c r="H122" s="87"/>
      <c r="I122" s="87"/>
      <c r="O122" s="165"/>
    </row>
    <row r="123" spans="2:15" ht="13.5" hidden="1" thickBot="1">
      <c r="B123" s="164"/>
      <c r="C123" s="206" t="s">
        <v>94</v>
      </c>
      <c r="D123"/>
      <c r="G123" s="87"/>
      <c r="H123" s="87"/>
      <c r="I123" s="87"/>
      <c r="O123" s="165"/>
    </row>
    <row r="124" spans="2:15" ht="14.45" hidden="1" thickBot="1">
      <c r="B124" s="164"/>
      <c r="C124" s="248" t="s">
        <v>86</v>
      </c>
      <c r="D124"/>
      <c r="E124" s="138"/>
      <c r="G124" s="188" t="s">
        <v>87</v>
      </c>
      <c r="H124" s="87"/>
      <c r="I124" s="139" t="s">
        <v>46</v>
      </c>
      <c r="O124" s="165"/>
    </row>
    <row r="125" spans="2:15" ht="42.6" hidden="1" thickBot="1">
      <c r="B125" s="164"/>
      <c r="C125" s="252" t="s">
        <v>88</v>
      </c>
      <c r="D125" s="252"/>
      <c r="E125" s="251" t="s">
        <v>89</v>
      </c>
      <c r="F125" s="251"/>
      <c r="G125" s="210">
        <f>$G$57</f>
        <v>2026</v>
      </c>
      <c r="H125" s="211">
        <f>G125+1</f>
        <v>2027</v>
      </c>
      <c r="I125" s="211">
        <f>H125+1</f>
        <v>2028</v>
      </c>
      <c r="J125" s="211">
        <f>I125+1</f>
        <v>2029</v>
      </c>
      <c r="K125" s="211"/>
      <c r="L125" s="211"/>
      <c r="M125" s="212" t="s">
        <v>68</v>
      </c>
      <c r="N125" s="199" t="str">
        <f>CONCATENATE("Sum of Expenditures Prior to ",G$19)</f>
        <v>Sum of Expenditures Prior to 2026</v>
      </c>
      <c r="O125" s="165"/>
    </row>
    <row r="126" spans="2:15" ht="15" hidden="1" thickBot="1">
      <c r="B126" s="164"/>
      <c r="C126" s="207" t="s">
        <v>72</v>
      </c>
      <c r="D126" s="208"/>
      <c r="E126" s="136"/>
      <c r="F126" s="137"/>
      <c r="G126" s="343"/>
      <c r="H126" s="332"/>
      <c r="I126" s="334"/>
      <c r="J126" s="332"/>
      <c r="K126" s="332"/>
      <c r="L126" s="332"/>
      <c r="M126" s="332"/>
      <c r="N126" s="333"/>
      <c r="O126" s="165"/>
    </row>
    <row r="127" spans="2:15" ht="15" hidden="1" thickBot="1">
      <c r="B127" s="164"/>
      <c r="C127" s="207" t="s">
        <v>74</v>
      </c>
      <c r="D127" s="208"/>
      <c r="E127" s="136"/>
      <c r="F127" s="137"/>
      <c r="G127" s="343"/>
      <c r="H127" s="332"/>
      <c r="I127" s="334"/>
      <c r="J127" s="332"/>
      <c r="K127" s="332"/>
      <c r="L127" s="332"/>
      <c r="M127" s="332"/>
      <c r="N127" s="333"/>
      <c r="O127" s="165"/>
    </row>
    <row r="128" spans="2:15" ht="15" hidden="1" thickBot="1">
      <c r="B128" s="164"/>
      <c r="C128" s="207" t="s">
        <v>76</v>
      </c>
      <c r="D128" s="208"/>
      <c r="E128" s="136"/>
      <c r="F128" s="137"/>
      <c r="G128" s="343"/>
      <c r="H128" s="332"/>
      <c r="I128" s="334"/>
      <c r="J128" s="332"/>
      <c r="K128" s="332"/>
      <c r="L128" s="332"/>
      <c r="M128" s="332"/>
      <c r="N128" s="333"/>
      <c r="O128" s="165"/>
    </row>
    <row r="129" spans="2:15" ht="15" hidden="1" thickBot="1">
      <c r="B129" s="164"/>
      <c r="C129" s="255" t="s">
        <v>78</v>
      </c>
      <c r="D129" s="256"/>
      <c r="E129" s="136"/>
      <c r="F129" s="137"/>
      <c r="G129" s="343"/>
      <c r="H129" s="332"/>
      <c r="I129" s="334"/>
      <c r="J129" s="332"/>
      <c r="K129" s="332"/>
      <c r="L129" s="332"/>
      <c r="M129" s="332"/>
      <c r="N129" s="333"/>
      <c r="O129" s="165"/>
    </row>
    <row r="130" spans="2:15" ht="15" hidden="1" thickBot="1">
      <c r="B130" s="164"/>
      <c r="C130" s="255" t="s">
        <v>80</v>
      </c>
      <c r="D130" s="256"/>
      <c r="E130" s="136"/>
      <c r="F130" s="137"/>
      <c r="G130" s="343"/>
      <c r="H130" s="332"/>
      <c r="I130" s="334"/>
      <c r="J130" s="332"/>
      <c r="K130" s="332"/>
      <c r="L130" s="332"/>
      <c r="M130" s="332"/>
      <c r="N130" s="333"/>
      <c r="O130" s="165"/>
    </row>
    <row r="131" spans="2:15" ht="15" hidden="1" thickBot="1">
      <c r="B131" s="164"/>
      <c r="C131" s="255" t="s">
        <v>82</v>
      </c>
      <c r="D131" s="256"/>
      <c r="E131" s="136"/>
      <c r="F131" s="137"/>
      <c r="G131" s="343"/>
      <c r="H131" s="332"/>
      <c r="I131" s="334"/>
      <c r="J131" s="332"/>
      <c r="K131" s="332"/>
      <c r="L131" s="332"/>
      <c r="M131" s="332"/>
      <c r="N131" s="333"/>
      <c r="O131" s="165"/>
    </row>
    <row r="132" spans="2:15" ht="15" hidden="1" thickBot="1">
      <c r="B132" s="164"/>
      <c r="C132" s="257" t="s">
        <v>83</v>
      </c>
      <c r="D132" s="258"/>
      <c r="E132" s="136"/>
      <c r="F132" s="137"/>
      <c r="G132" s="343"/>
      <c r="H132" s="332"/>
      <c r="I132" s="334"/>
      <c r="J132" s="332"/>
      <c r="K132" s="332"/>
      <c r="L132" s="332"/>
      <c r="M132" s="332"/>
      <c r="N132" s="333"/>
      <c r="O132" s="165"/>
    </row>
    <row r="133" spans="2:15" ht="13.5" hidden="1">
      <c r="B133" s="164"/>
      <c r="C133" s="209"/>
      <c r="D133" s="209"/>
      <c r="G133" s="87"/>
      <c r="H133" s="87"/>
      <c r="I133" s="87"/>
      <c r="O133" s="165"/>
    </row>
    <row r="134" spans="2:15" ht="13.5" hidden="1" thickBot="1">
      <c r="B134" s="164"/>
      <c r="C134" s="206" t="s">
        <v>95</v>
      </c>
      <c r="D134"/>
      <c r="G134" s="87"/>
      <c r="H134" s="87"/>
      <c r="I134" s="87"/>
      <c r="O134" s="165"/>
    </row>
    <row r="135" spans="2:15" ht="14.45" hidden="1" thickBot="1">
      <c r="B135" s="164"/>
      <c r="C135" s="248" t="s">
        <v>86</v>
      </c>
      <c r="D135"/>
      <c r="E135" s="138"/>
      <c r="G135" s="188" t="s">
        <v>87</v>
      </c>
      <c r="H135" s="87"/>
      <c r="I135" s="139" t="s">
        <v>46</v>
      </c>
      <c r="O135" s="165"/>
    </row>
    <row r="136" spans="2:15" ht="42.6" hidden="1" thickBot="1">
      <c r="B136" s="164"/>
      <c r="C136" s="252" t="s">
        <v>88</v>
      </c>
      <c r="D136" s="252"/>
      <c r="E136" s="251" t="s">
        <v>89</v>
      </c>
      <c r="F136" s="251"/>
      <c r="G136" s="210">
        <f>$G$57</f>
        <v>2026</v>
      </c>
      <c r="H136" s="211">
        <f>G136+1</f>
        <v>2027</v>
      </c>
      <c r="I136" s="211">
        <f>H136+1</f>
        <v>2028</v>
      </c>
      <c r="J136" s="211">
        <f>I136+1</f>
        <v>2029</v>
      </c>
      <c r="K136" s="211"/>
      <c r="L136" s="211"/>
      <c r="M136" s="212" t="s">
        <v>68</v>
      </c>
      <c r="N136" s="199" t="str">
        <f>CONCATENATE("Sum of Expenditures Prior to ",G$19)</f>
        <v>Sum of Expenditures Prior to 2026</v>
      </c>
      <c r="O136" s="165"/>
    </row>
    <row r="137" spans="2:15" ht="15" hidden="1" thickBot="1">
      <c r="B137" s="164"/>
      <c r="C137" s="207" t="s">
        <v>72</v>
      </c>
      <c r="D137" s="208"/>
      <c r="E137" s="136"/>
      <c r="F137" s="137"/>
      <c r="G137" s="343"/>
      <c r="H137" s="332"/>
      <c r="I137" s="334"/>
      <c r="J137" s="332"/>
      <c r="K137" s="332"/>
      <c r="L137" s="332"/>
      <c r="M137" s="332"/>
      <c r="N137" s="333"/>
      <c r="O137" s="165"/>
    </row>
    <row r="138" spans="2:15" ht="15" hidden="1" thickBot="1">
      <c r="B138" s="164"/>
      <c r="C138" s="207" t="s">
        <v>74</v>
      </c>
      <c r="D138" s="208"/>
      <c r="E138" s="136"/>
      <c r="F138" s="137"/>
      <c r="G138" s="343"/>
      <c r="H138" s="332"/>
      <c r="I138" s="334"/>
      <c r="J138" s="332"/>
      <c r="K138" s="332"/>
      <c r="L138" s="332"/>
      <c r="M138" s="332"/>
      <c r="N138" s="333"/>
      <c r="O138" s="165"/>
    </row>
    <row r="139" spans="2:15" ht="15" hidden="1" thickBot="1">
      <c r="B139" s="164"/>
      <c r="C139" s="207" t="s">
        <v>76</v>
      </c>
      <c r="D139" s="208"/>
      <c r="E139" s="136"/>
      <c r="F139" s="137"/>
      <c r="G139" s="343"/>
      <c r="H139" s="332"/>
      <c r="I139" s="334"/>
      <c r="J139" s="332"/>
      <c r="K139" s="332"/>
      <c r="L139" s="332"/>
      <c r="M139" s="332"/>
      <c r="N139" s="333"/>
      <c r="O139" s="165"/>
    </row>
    <row r="140" spans="2:15" ht="15" hidden="1" thickBot="1">
      <c r="B140" s="164"/>
      <c r="C140" s="255" t="s">
        <v>78</v>
      </c>
      <c r="D140" s="256"/>
      <c r="E140" s="136"/>
      <c r="F140" s="137"/>
      <c r="G140" s="343"/>
      <c r="H140" s="332"/>
      <c r="I140" s="334"/>
      <c r="J140" s="332"/>
      <c r="K140" s="332"/>
      <c r="L140" s="332"/>
      <c r="M140" s="332"/>
      <c r="N140" s="333"/>
      <c r="O140" s="165"/>
    </row>
    <row r="141" spans="2:15" ht="15" hidden="1" thickBot="1">
      <c r="B141" s="164"/>
      <c r="C141" s="255" t="s">
        <v>80</v>
      </c>
      <c r="D141" s="256"/>
      <c r="E141" s="136"/>
      <c r="F141" s="137"/>
      <c r="G141" s="343"/>
      <c r="H141" s="332"/>
      <c r="I141" s="334"/>
      <c r="J141" s="332"/>
      <c r="K141" s="332"/>
      <c r="L141" s="332"/>
      <c r="M141" s="332"/>
      <c r="N141" s="333"/>
      <c r="O141" s="165"/>
    </row>
    <row r="142" spans="2:15" ht="15" hidden="1" thickBot="1">
      <c r="B142" s="164"/>
      <c r="C142" s="255" t="s">
        <v>82</v>
      </c>
      <c r="D142" s="256"/>
      <c r="E142" s="136"/>
      <c r="F142" s="137"/>
      <c r="G142" s="343"/>
      <c r="H142" s="332"/>
      <c r="I142" s="334"/>
      <c r="J142" s="332"/>
      <c r="K142" s="332"/>
      <c r="L142" s="332"/>
      <c r="M142" s="332"/>
      <c r="N142" s="333"/>
      <c r="O142" s="165"/>
    </row>
    <row r="143" spans="2:15" ht="15" hidden="1" thickBot="1">
      <c r="B143" s="164"/>
      <c r="C143" s="257" t="s">
        <v>83</v>
      </c>
      <c r="D143" s="258"/>
      <c r="E143" s="136"/>
      <c r="F143" s="137"/>
      <c r="G143" s="343"/>
      <c r="H143" s="332"/>
      <c r="I143" s="334"/>
      <c r="J143" s="332"/>
      <c r="K143" s="332"/>
      <c r="L143" s="332"/>
      <c r="M143" s="332"/>
      <c r="N143" s="333"/>
      <c r="O143" s="165"/>
    </row>
    <row r="144" spans="2:15" ht="14.1" thickBot="1">
      <c r="B144" s="169"/>
      <c r="C144" s="140"/>
      <c r="D144" s="140"/>
      <c r="E144" s="140"/>
      <c r="F144" s="140"/>
      <c r="G144" s="140"/>
      <c r="H144" s="140"/>
      <c r="I144" s="140"/>
      <c r="J144" s="140"/>
      <c r="K144" s="140"/>
      <c r="L144" s="140"/>
      <c r="M144" s="140"/>
      <c r="N144" s="140"/>
      <c r="O144" s="170"/>
    </row>
    <row r="145" spans="2:17" ht="12.75" customHeight="1" thickTop="1" thickBot="1">
      <c r="C145" s="87"/>
      <c r="D145" s="87"/>
      <c r="E145" s="87"/>
      <c r="F145" s="87"/>
      <c r="G145" s="87"/>
      <c r="H145" s="87"/>
      <c r="I145" s="87"/>
    </row>
    <row r="146" spans="2:17" ht="18.600000000000001" thickTop="1">
      <c r="B146" s="162"/>
      <c r="C146" s="101" t="s">
        <v>96</v>
      </c>
      <c r="D146" s="102"/>
      <c r="E146" s="102"/>
      <c r="F146" s="102"/>
      <c r="G146" s="102"/>
      <c r="H146" s="102"/>
      <c r="I146" s="102"/>
      <c r="J146" s="93"/>
      <c r="K146" s="93"/>
      <c r="L146" s="93"/>
      <c r="M146" s="93"/>
      <c r="N146" s="93"/>
      <c r="O146" s="163"/>
    </row>
    <row r="147" spans="2:17" ht="11.25" customHeight="1">
      <c r="B147" s="164"/>
      <c r="C147" s="88"/>
      <c r="D147" s="87"/>
      <c r="E147" s="87"/>
      <c r="F147" s="87"/>
      <c r="G147" s="87"/>
      <c r="H147" s="87"/>
      <c r="I147" s="87"/>
      <c r="O147" s="165"/>
    </row>
    <row r="148" spans="2:17" ht="46.5" customHeight="1">
      <c r="B148" s="164"/>
      <c r="C148" s="264" t="s">
        <v>97</v>
      </c>
      <c r="D148" s="264"/>
      <c r="E148" s="264"/>
      <c r="F148" s="264"/>
      <c r="G148" s="264"/>
      <c r="H148" s="264"/>
      <c r="I148" s="264"/>
      <c r="J148" s="264"/>
      <c r="K148" s="264"/>
      <c r="L148" s="264"/>
      <c r="M148" s="264"/>
      <c r="N148" s="144"/>
      <c r="O148" s="175"/>
      <c r="P148" s="176"/>
      <c r="Q148" s="176"/>
    </row>
    <row r="149" spans="2:17" ht="12.75" customHeight="1">
      <c r="B149" s="164"/>
      <c r="C149" s="264" t="s">
        <v>98</v>
      </c>
      <c r="D149" s="264"/>
      <c r="E149" s="264"/>
      <c r="F149" s="264"/>
      <c r="G149" s="264"/>
      <c r="H149" s="264"/>
      <c r="I149" s="264"/>
      <c r="J149" s="264"/>
      <c r="K149" s="264"/>
      <c r="L149" s="264"/>
      <c r="M149" s="264"/>
      <c r="N149" s="144"/>
      <c r="O149" s="175"/>
      <c r="P149" s="176"/>
      <c r="Q149" s="176"/>
    </row>
    <row r="150" spans="2:17" ht="14.45" thickBot="1">
      <c r="B150" s="164"/>
      <c r="C150" s="96"/>
      <c r="D150" s="96"/>
      <c r="E150" s="96"/>
      <c r="F150" s="96"/>
      <c r="G150" s="96"/>
      <c r="H150" s="96"/>
      <c r="I150" s="96"/>
      <c r="J150" s="91"/>
      <c r="K150" s="91"/>
      <c r="L150" s="91"/>
      <c r="M150" s="91"/>
      <c r="N150" s="91"/>
      <c r="O150" s="165"/>
    </row>
    <row r="151" spans="2:17" ht="14.45" thickBot="1">
      <c r="B151" s="164"/>
      <c r="C151" s="188" t="s">
        <v>99</v>
      </c>
      <c r="D151" s="96"/>
      <c r="E151" s="96"/>
      <c r="F151" s="128" t="s">
        <v>51</v>
      </c>
      <c r="G151" s="96"/>
      <c r="H151" s="96"/>
      <c r="I151" s="96"/>
      <c r="J151" s="91"/>
      <c r="K151" s="91"/>
      <c r="L151" s="91"/>
      <c r="M151" s="91"/>
      <c r="N151" s="91"/>
      <c r="O151" s="165"/>
    </row>
    <row r="152" spans="2:17" ht="14.45" thickBot="1">
      <c r="B152" s="164"/>
      <c r="C152" s="188" t="s">
        <v>100</v>
      </c>
      <c r="D152" s="96"/>
      <c r="E152" s="96"/>
      <c r="F152" s="128" t="s">
        <v>51</v>
      </c>
      <c r="G152" s="96"/>
      <c r="H152" s="96"/>
      <c r="I152" s="96"/>
      <c r="J152" s="91"/>
      <c r="K152" s="91"/>
      <c r="L152" s="91"/>
      <c r="M152" s="91"/>
      <c r="N152" s="91"/>
      <c r="O152" s="165"/>
    </row>
    <row r="153" spans="2:17" ht="14.25" customHeight="1">
      <c r="B153" s="164"/>
      <c r="C153" s="96"/>
      <c r="D153" s="96"/>
      <c r="E153" s="96"/>
      <c r="F153" s="96"/>
      <c r="G153" s="96"/>
      <c r="H153" s="96"/>
      <c r="I153" s="96"/>
      <c r="J153" s="91"/>
      <c r="K153" s="91"/>
      <c r="L153" s="91"/>
      <c r="M153" s="91"/>
      <c r="N153" s="91"/>
      <c r="O153" s="165"/>
    </row>
    <row r="154" spans="2:17" ht="14.25" customHeight="1">
      <c r="B154" s="164"/>
      <c r="C154" s="96"/>
      <c r="D154" s="96"/>
      <c r="E154" s="96"/>
      <c r="F154" s="96"/>
      <c r="G154" s="96"/>
      <c r="H154" s="96"/>
      <c r="I154" s="96"/>
      <c r="J154" s="214" t="s">
        <v>101</v>
      </c>
      <c r="K154" s="214"/>
      <c r="L154" s="214"/>
      <c r="M154" s="91"/>
      <c r="N154" s="91"/>
      <c r="O154" s="165"/>
    </row>
    <row r="155" spans="2:17" ht="14.45">
      <c r="B155" s="164"/>
      <c r="C155" s="272" t="s">
        <v>86</v>
      </c>
      <c r="D155" s="272" t="s">
        <v>66</v>
      </c>
      <c r="E155" s="280" t="s">
        <v>102</v>
      </c>
      <c r="F155" s="280"/>
      <c r="G155" s="237">
        <f>G81</f>
        <v>2026</v>
      </c>
      <c r="H155" s="213" t="str">
        <f>IF(OR(G19=2013, G19=2015, G19=2017, G19=2019), G19+1, "NA")</f>
        <v>NA</v>
      </c>
      <c r="I155" s="213"/>
      <c r="J155" s="214" t="s">
        <v>103</v>
      </c>
      <c r="K155" s="214"/>
      <c r="L155" s="214"/>
      <c r="M155" s="91"/>
      <c r="N155" s="91"/>
      <c r="O155" s="165"/>
    </row>
    <row r="156" spans="2:17" ht="29.45" thickBot="1">
      <c r="B156" s="164"/>
      <c r="C156" s="251"/>
      <c r="D156" s="251"/>
      <c r="E156" s="281"/>
      <c r="F156" s="281"/>
      <c r="G156" s="238" t="s">
        <v>104</v>
      </c>
      <c r="H156" s="238" t="str">
        <f>IF(H155="NA", " ", "Allocation Change")</f>
        <v xml:space="preserve"> </v>
      </c>
      <c r="I156" s="238"/>
      <c r="J156" s="215" t="s">
        <v>105</v>
      </c>
      <c r="K156" s="215"/>
      <c r="L156" s="215"/>
      <c r="M156" s="91"/>
      <c r="N156" s="91"/>
      <c r="O156" s="165"/>
    </row>
    <row r="157" spans="2:17" ht="14.45" thickBot="1">
      <c r="B157" s="164"/>
      <c r="C157" s="123"/>
      <c r="D157" s="127" t="s">
        <v>46</v>
      </c>
      <c r="E157" s="121"/>
      <c r="F157" s="122"/>
      <c r="G157" s="130"/>
      <c r="H157" s="130"/>
      <c r="I157" s="229"/>
      <c r="J157" s="130"/>
      <c r="K157" s="215"/>
      <c r="L157" s="215"/>
      <c r="M157" s="91"/>
      <c r="N157" s="91"/>
      <c r="O157" s="165"/>
    </row>
    <row r="158" spans="2:17" ht="14.45" thickBot="1">
      <c r="B158" s="164"/>
      <c r="C158" s="123"/>
      <c r="D158" s="127" t="s">
        <v>46</v>
      </c>
      <c r="E158" s="129"/>
      <c r="F158" s="122"/>
      <c r="G158" s="130"/>
      <c r="H158" s="130"/>
      <c r="I158" s="229"/>
      <c r="J158" s="130"/>
      <c r="K158" s="215"/>
      <c r="L158" s="215"/>
      <c r="M158" s="91"/>
      <c r="N158" s="91"/>
      <c r="O158" s="165"/>
    </row>
    <row r="159" spans="2:17" ht="14.45" hidden="1" thickBot="1">
      <c r="B159" s="164"/>
      <c r="C159" s="123"/>
      <c r="D159" s="127" t="s">
        <v>46</v>
      </c>
      <c r="E159" s="129"/>
      <c r="F159" s="122"/>
      <c r="G159" s="130"/>
      <c r="H159" s="130"/>
      <c r="I159" s="130"/>
      <c r="J159" s="130"/>
      <c r="K159" s="220"/>
      <c r="L159" s="220"/>
      <c r="M159" s="91"/>
      <c r="N159" s="91"/>
      <c r="O159" s="165"/>
    </row>
    <row r="160" spans="2:17" ht="14.45" hidden="1" thickBot="1">
      <c r="B160" s="164"/>
      <c r="C160" s="123"/>
      <c r="D160" s="127" t="s">
        <v>46</v>
      </c>
      <c r="E160" s="129"/>
      <c r="F160" s="122"/>
      <c r="G160" s="130"/>
      <c r="H160" s="130"/>
      <c r="I160" s="130"/>
      <c r="J160" s="130"/>
      <c r="K160" s="220"/>
      <c r="L160" s="220"/>
      <c r="M160" s="91"/>
      <c r="N160" s="91"/>
      <c r="O160" s="165"/>
    </row>
    <row r="161" spans="2:15" ht="14.45" hidden="1" thickBot="1">
      <c r="B161" s="164"/>
      <c r="C161" s="123"/>
      <c r="D161" s="127" t="s">
        <v>46</v>
      </c>
      <c r="E161" s="129"/>
      <c r="F161" s="122"/>
      <c r="G161" s="130"/>
      <c r="H161" s="130"/>
      <c r="I161" s="130"/>
      <c r="J161" s="130"/>
      <c r="K161" s="220"/>
      <c r="L161" s="220"/>
      <c r="M161" s="91"/>
      <c r="N161" s="91"/>
      <c r="O161" s="165"/>
    </row>
    <row r="162" spans="2:15" ht="14.45" hidden="1" thickBot="1">
      <c r="B162" s="164"/>
      <c r="C162" s="123"/>
      <c r="D162" s="127" t="s">
        <v>46</v>
      </c>
      <c r="E162" s="129"/>
      <c r="F162" s="122"/>
      <c r="G162" s="130"/>
      <c r="H162" s="130"/>
      <c r="I162" s="130"/>
      <c r="J162" s="130"/>
      <c r="K162" s="220"/>
      <c r="L162" s="220"/>
      <c r="M162" s="91"/>
      <c r="N162" s="91"/>
      <c r="O162" s="165"/>
    </row>
    <row r="163" spans="2:15" ht="12.95" thickBot="1">
      <c r="B163" s="169"/>
      <c r="C163" s="99"/>
      <c r="D163" s="99"/>
      <c r="E163" s="99"/>
      <c r="F163" s="99"/>
      <c r="G163" s="99"/>
      <c r="H163" s="99"/>
      <c r="I163" s="99"/>
      <c r="J163" s="100"/>
      <c r="K163" s="100"/>
      <c r="L163" s="100"/>
      <c r="M163" s="100"/>
      <c r="N163" s="100"/>
      <c r="O163" s="170"/>
    </row>
    <row r="164" spans="2:15" ht="18.95" thickTop="1" thickBot="1">
      <c r="C164" s="88"/>
      <c r="D164" s="87"/>
      <c r="E164" s="87"/>
      <c r="F164" s="87"/>
      <c r="G164" s="87"/>
      <c r="H164" s="87"/>
      <c r="I164" s="87"/>
    </row>
    <row r="165" spans="2:15" ht="18.95" thickTop="1" thickBot="1">
      <c r="B165" s="162"/>
      <c r="C165" s="101" t="s">
        <v>106</v>
      </c>
      <c r="D165" s="102"/>
      <c r="E165" s="102"/>
      <c r="F165" s="102"/>
      <c r="G165" s="102"/>
      <c r="H165" s="102"/>
      <c r="I165" s="102"/>
      <c r="J165" s="93"/>
      <c r="K165" s="93"/>
      <c r="L165" s="93"/>
      <c r="M165" s="93"/>
      <c r="N165" s="93"/>
      <c r="O165" s="163"/>
    </row>
    <row r="166" spans="2:15" ht="15" customHeight="1" thickBot="1">
      <c r="B166" s="164"/>
      <c r="C166" s="188" t="s">
        <v>107</v>
      </c>
      <c r="D166" s="87"/>
      <c r="E166" s="87"/>
      <c r="F166" s="128" t="s">
        <v>51</v>
      </c>
      <c r="G166" s="87"/>
      <c r="H166" s="87"/>
      <c r="I166" s="87"/>
      <c r="O166" s="165"/>
    </row>
    <row r="167" spans="2:15" ht="15" customHeight="1" thickBot="1">
      <c r="B167" s="164"/>
      <c r="C167" s="188" t="s">
        <v>108</v>
      </c>
      <c r="D167" s="96"/>
      <c r="E167" s="96"/>
      <c r="F167" s="128" t="s">
        <v>51</v>
      </c>
      <c r="G167" s="87"/>
      <c r="H167" s="87"/>
      <c r="I167" s="87"/>
      <c r="O167" s="165"/>
    </row>
    <row r="168" spans="2:15" ht="15" customHeight="1" thickBot="1">
      <c r="B168" s="164"/>
      <c r="C168" s="188" t="s">
        <v>109</v>
      </c>
      <c r="D168" s="96"/>
      <c r="E168" s="96"/>
      <c r="F168" s="128" t="s">
        <v>51</v>
      </c>
      <c r="G168" s="87"/>
      <c r="H168" s="87"/>
      <c r="I168" s="87"/>
      <c r="O168" s="165"/>
    </row>
    <row r="169" spans="2:15" ht="15" customHeight="1" thickBot="1">
      <c r="B169" s="164"/>
      <c r="C169" s="188" t="s">
        <v>110</v>
      </c>
      <c r="D169" s="96"/>
      <c r="E169" s="96"/>
      <c r="F169" s="128" t="s">
        <v>51</v>
      </c>
      <c r="G169" s="87"/>
      <c r="H169" s="87"/>
      <c r="I169" s="87"/>
      <c r="O169" s="165"/>
    </row>
    <row r="170" spans="2:15" ht="15" customHeight="1" thickBot="1">
      <c r="B170" s="164"/>
      <c r="C170" s="188" t="s">
        <v>111</v>
      </c>
      <c r="D170" s="96"/>
      <c r="E170" s="96"/>
      <c r="F170" s="151" t="s">
        <v>51</v>
      </c>
      <c r="G170" s="87"/>
      <c r="H170" s="87"/>
      <c r="I170" s="87"/>
      <c r="O170" s="165"/>
    </row>
    <row r="171" spans="2:15" ht="15" customHeight="1" thickBot="1">
      <c r="B171" s="164"/>
      <c r="C171" s="188" t="s">
        <v>112</v>
      </c>
      <c r="D171" s="87"/>
      <c r="E171" s="87"/>
      <c r="F171" s="283" t="s">
        <v>113</v>
      </c>
      <c r="G171" s="284"/>
      <c r="H171" s="284"/>
      <c r="I171" s="284"/>
      <c r="J171" s="284"/>
      <c r="K171" s="284"/>
      <c r="L171" s="284"/>
      <c r="M171" s="284"/>
      <c r="N171" s="285"/>
      <c r="O171" s="165"/>
    </row>
    <row r="172" spans="2:15" ht="15" customHeight="1">
      <c r="B172" s="164"/>
      <c r="C172" s="88"/>
      <c r="D172" s="87"/>
      <c r="E172" s="87"/>
      <c r="F172" s="87"/>
      <c r="G172" s="87"/>
      <c r="H172" s="87"/>
      <c r="I172" s="87"/>
      <c r="O172" s="165"/>
    </row>
    <row r="173" spans="2:15" ht="135.75" customHeight="1" thickBot="1">
      <c r="B173" s="164"/>
      <c r="C173" s="264" t="s">
        <v>114</v>
      </c>
      <c r="D173" s="264"/>
      <c r="E173" s="264"/>
      <c r="F173" s="264"/>
      <c r="G173" s="264"/>
      <c r="H173" s="264"/>
      <c r="I173" s="264"/>
      <c r="J173" s="264"/>
      <c r="K173" s="264"/>
      <c r="L173" s="264"/>
      <c r="M173" s="264"/>
      <c r="N173" s="144"/>
      <c r="O173" s="175"/>
    </row>
    <row r="174" spans="2:15" ht="34.5" customHeight="1" thickBot="1">
      <c r="B174" s="164"/>
      <c r="C174" s="286" t="s">
        <v>115</v>
      </c>
      <c r="D174" s="287"/>
      <c r="E174" s="287"/>
      <c r="F174" s="287"/>
      <c r="G174" s="287"/>
      <c r="H174" s="287"/>
      <c r="I174" s="287"/>
      <c r="J174" s="287"/>
      <c r="K174" s="287"/>
      <c r="L174" s="287"/>
      <c r="M174" s="287"/>
      <c r="N174" s="288"/>
      <c r="O174" s="175"/>
    </row>
    <row r="175" spans="2:15" ht="34.5" customHeight="1" thickBot="1">
      <c r="B175" s="164"/>
      <c r="C175" s="289" t="s">
        <v>116</v>
      </c>
      <c r="D175" s="290"/>
      <c r="E175" s="290"/>
      <c r="F175" s="290"/>
      <c r="G175" s="290"/>
      <c r="H175" s="290"/>
      <c r="I175" s="290"/>
      <c r="J175" s="290"/>
      <c r="K175" s="290"/>
      <c r="L175" s="290"/>
      <c r="M175" s="290"/>
      <c r="N175" s="291"/>
      <c r="O175" s="175"/>
    </row>
    <row r="176" spans="2:15" ht="34.5" customHeight="1" thickBot="1">
      <c r="B176" s="164"/>
      <c r="C176" s="289" t="s">
        <v>117</v>
      </c>
      <c r="D176" s="290"/>
      <c r="E176" s="290"/>
      <c r="F176" s="290"/>
      <c r="G176" s="290"/>
      <c r="H176" s="290"/>
      <c r="I176" s="290"/>
      <c r="J176" s="290"/>
      <c r="K176" s="290"/>
      <c r="L176" s="290"/>
      <c r="M176" s="290"/>
      <c r="N176" s="291"/>
      <c r="O176" s="175"/>
    </row>
    <row r="177" spans="2:15" ht="34.5" customHeight="1" thickBot="1">
      <c r="B177" s="164"/>
      <c r="C177" s="289" t="s">
        <v>118</v>
      </c>
      <c r="D177" s="290"/>
      <c r="E177" s="290"/>
      <c r="F177" s="290"/>
      <c r="G177" s="290"/>
      <c r="H177" s="290"/>
      <c r="I177" s="290"/>
      <c r="J177" s="290"/>
      <c r="K177" s="290"/>
      <c r="L177" s="290"/>
      <c r="M177" s="290"/>
      <c r="N177" s="291"/>
      <c r="O177" s="175"/>
    </row>
    <row r="178" spans="2:15" ht="19.5" customHeight="1">
      <c r="B178" s="164"/>
      <c r="C178" s="88"/>
      <c r="D178" s="87"/>
      <c r="E178" s="87"/>
      <c r="F178" s="87"/>
      <c r="G178" s="87"/>
      <c r="H178" s="87"/>
      <c r="I178" s="87"/>
      <c r="O178" s="165"/>
    </row>
    <row r="179" spans="2:15" ht="18.75" customHeight="1">
      <c r="B179" s="164"/>
      <c r="C179" s="264" t="s">
        <v>119</v>
      </c>
      <c r="D179" s="264"/>
      <c r="E179" s="264"/>
      <c r="F179" s="264"/>
      <c r="G179" s="264"/>
      <c r="H179" s="264"/>
      <c r="I179" s="264"/>
      <c r="J179" s="264"/>
      <c r="K179" s="264"/>
      <c r="L179" s="264"/>
      <c r="M179" s="264"/>
      <c r="O179" s="165"/>
    </row>
    <row r="180" spans="2:15" ht="14.45" thickBot="1">
      <c r="B180" s="169"/>
      <c r="C180" s="108"/>
      <c r="D180" s="108"/>
      <c r="E180" s="108"/>
      <c r="F180" s="108"/>
      <c r="G180" s="108"/>
      <c r="H180" s="108"/>
      <c r="I180" s="108"/>
      <c r="J180" s="109"/>
      <c r="K180" s="109"/>
      <c r="L180" s="109"/>
      <c r="M180" s="109"/>
      <c r="N180" s="109"/>
      <c r="O180" s="170"/>
    </row>
    <row r="181" spans="2:15" ht="12.95" thickTop="1">
      <c r="C181" s="87"/>
      <c r="D181" s="87"/>
      <c r="E181" s="87"/>
      <c r="F181" s="87"/>
      <c r="G181" s="87"/>
      <c r="H181" s="87"/>
      <c r="I181" s="87"/>
    </row>
    <row r="182" spans="2:15">
      <c r="C182" s="87"/>
      <c r="D182" s="87"/>
      <c r="E182" s="87"/>
      <c r="F182" s="87"/>
      <c r="G182" s="87"/>
      <c r="H182" s="87"/>
      <c r="I182" s="87"/>
    </row>
    <row r="183" spans="2:15">
      <c r="C183" s="87"/>
      <c r="D183" s="87"/>
      <c r="E183" s="87"/>
      <c r="F183" s="87"/>
      <c r="G183" s="87"/>
      <c r="H183" s="87"/>
      <c r="I183" s="87"/>
    </row>
    <row r="184" spans="2:15">
      <c r="C184" s="87"/>
      <c r="D184" s="87"/>
      <c r="E184" s="87"/>
      <c r="F184" s="87"/>
      <c r="G184" s="87"/>
      <c r="H184" s="87"/>
      <c r="I184" s="87"/>
    </row>
    <row r="185" spans="2:15">
      <c r="C185" s="87"/>
      <c r="D185" s="87"/>
      <c r="E185" s="87"/>
      <c r="F185" s="87"/>
      <c r="G185" s="87"/>
      <c r="H185" s="87"/>
      <c r="I185" s="87"/>
    </row>
    <row r="186" spans="2:15">
      <c r="C186" s="87"/>
      <c r="D186" s="87"/>
      <c r="E186" s="87"/>
      <c r="F186" s="87"/>
      <c r="G186" s="87"/>
      <c r="H186" s="87"/>
      <c r="I186" s="87"/>
    </row>
    <row r="187" spans="2:15">
      <c r="C187" s="87"/>
      <c r="D187" s="87"/>
      <c r="E187" s="87"/>
      <c r="F187" s="87"/>
      <c r="G187" s="87"/>
      <c r="H187" s="87"/>
      <c r="I187" s="87"/>
    </row>
    <row r="188" spans="2:15">
      <c r="C188" s="87"/>
      <c r="D188" s="87"/>
      <c r="E188" s="87"/>
      <c r="F188" s="87"/>
      <c r="G188" s="87"/>
      <c r="H188" s="87"/>
      <c r="I188" s="87"/>
    </row>
    <row r="189" spans="2:15">
      <c r="C189" s="87"/>
      <c r="D189" s="87"/>
      <c r="E189" s="87"/>
      <c r="F189" s="87"/>
      <c r="G189" s="87"/>
      <c r="H189" s="87"/>
      <c r="I189" s="87"/>
    </row>
    <row r="190" spans="2:15">
      <c r="C190" s="87"/>
      <c r="D190" s="87"/>
      <c r="E190" s="87"/>
      <c r="F190" s="87"/>
      <c r="G190" s="87"/>
      <c r="H190" s="87"/>
      <c r="I190" s="87"/>
    </row>
    <row r="191" spans="2:15">
      <c r="C191" s="87"/>
      <c r="D191" s="87"/>
      <c r="E191" s="87"/>
      <c r="F191" s="87"/>
      <c r="G191" s="87"/>
      <c r="H191" s="87"/>
      <c r="I191" s="87"/>
    </row>
    <row r="192" spans="2:15">
      <c r="C192" s="87"/>
      <c r="D192" s="87"/>
      <c r="E192" s="87"/>
      <c r="F192" s="87"/>
      <c r="G192" s="87"/>
      <c r="H192" s="87"/>
      <c r="I192" s="87"/>
    </row>
    <row r="193" spans="3:17">
      <c r="C193" s="87"/>
      <c r="D193" s="87"/>
      <c r="E193" s="87"/>
      <c r="F193" s="87"/>
      <c r="G193" s="87"/>
      <c r="H193" s="87"/>
      <c r="I193" s="87"/>
    </row>
    <row r="194" spans="3:17">
      <c r="C194" s="87"/>
      <c r="D194" s="87"/>
      <c r="E194" s="87"/>
      <c r="F194" s="87"/>
      <c r="G194" s="87"/>
      <c r="H194" s="87"/>
      <c r="I194" s="87"/>
    </row>
    <row r="195" spans="3:17">
      <c r="C195" s="248" t="s">
        <v>120</v>
      </c>
      <c r="D195" s="178"/>
      <c r="E195" s="178"/>
      <c r="F195" s="178"/>
      <c r="G195" s="178"/>
      <c r="H195" s="178"/>
      <c r="I195" s="178"/>
      <c r="J195"/>
      <c r="K195"/>
      <c r="L195"/>
      <c r="M195"/>
      <c r="N195"/>
      <c r="O195"/>
      <c r="P195"/>
      <c r="Q195"/>
    </row>
    <row r="196" spans="3:17">
      <c r="C196" s="178" t="str">
        <f>IF(F167="N", "The transaction is not backed by new revenue. ", "The transaction is backed by new revenue. ")</f>
        <v xml:space="preserve">The transaction is not backed by new revenue. </v>
      </c>
      <c r="D196" s="178"/>
      <c r="E196" s="178"/>
      <c r="F196" s="178"/>
      <c r="G196" s="178"/>
      <c r="H196" s="178"/>
      <c r="I196" s="178"/>
      <c r="J196"/>
      <c r="K196"/>
      <c r="L196"/>
      <c r="M196"/>
      <c r="N196"/>
      <c r="O196"/>
      <c r="P196"/>
      <c r="Q196"/>
    </row>
    <row r="197" spans="3:17">
      <c r="C197" s="248" t="str">
        <f>IF(F167="N", "", IF(F168="N", "The new revenue does not include grant revenue. ", "The new revenue includes grant revenue. "))</f>
        <v/>
      </c>
      <c r="D197" s="178"/>
      <c r="E197" s="178"/>
      <c r="F197" s="178"/>
      <c r="G197" s="178"/>
      <c r="H197" s="178"/>
      <c r="I197" s="178"/>
      <c r="J197"/>
      <c r="K197"/>
      <c r="L197"/>
      <c r="M197"/>
      <c r="N197"/>
      <c r="O197"/>
      <c r="P197"/>
      <c r="Q197"/>
    </row>
    <row r="198" spans="3:17">
      <c r="C198" s="248" t="str">
        <f>IF(F167="N", " ", IF(F168="N", " ", IF(F169="N", "The grant has not been awarded. ", "The grant has been awarded. ")))</f>
        <v xml:space="preserve"> </v>
      </c>
      <c r="D198" s="178"/>
      <c r="E198" s="178"/>
      <c r="F198" s="178"/>
      <c r="G198" s="178"/>
      <c r="H198" s="178"/>
      <c r="I198" s="178"/>
      <c r="J198"/>
      <c r="K198"/>
      <c r="L198"/>
      <c r="M198"/>
      <c r="N198"/>
      <c r="O198"/>
      <c r="P198"/>
      <c r="Q198"/>
    </row>
    <row r="199" spans="3:17">
      <c r="C199" s="178" t="str">
        <f>IF(F167="N", " ", IF(F170="N", "The new revenue has not been received. ", "The new revenue has been received. "))</f>
        <v xml:space="preserve"> </v>
      </c>
      <c r="D199" s="178"/>
      <c r="E199" s="178"/>
      <c r="F199" s="178"/>
      <c r="G199" s="178"/>
      <c r="H199" s="178"/>
      <c r="I199" s="178"/>
      <c r="J199"/>
      <c r="K199"/>
      <c r="L199"/>
      <c r="M199"/>
      <c r="N199"/>
      <c r="O199"/>
      <c r="P199"/>
      <c r="Q199"/>
    </row>
    <row r="200" spans="3:17">
      <c r="C200" s="230" t="str">
        <f>IF(F167="N", " ", IF(F170="N", F171, " "))</f>
        <v xml:space="preserve"> </v>
      </c>
      <c r="D200" s="178"/>
      <c r="E200" s="178"/>
      <c r="F200" s="178"/>
      <c r="G200" s="178"/>
      <c r="H200" s="178"/>
      <c r="I200" s="178"/>
      <c r="J200"/>
      <c r="K200"/>
      <c r="L200"/>
      <c r="M200"/>
      <c r="N200"/>
      <c r="O200"/>
      <c r="P200"/>
      <c r="Q200"/>
    </row>
    <row r="201" spans="3:17">
      <c r="C201" s="248" t="s">
        <v>121</v>
      </c>
      <c r="D201" s="178"/>
      <c r="E201" s="178"/>
      <c r="F201" s="178"/>
      <c r="G201" s="178"/>
      <c r="H201" s="178"/>
      <c r="I201" s="178"/>
      <c r="J201"/>
      <c r="K201"/>
      <c r="L201"/>
      <c r="M201"/>
      <c r="N201"/>
      <c r="O201"/>
      <c r="P201"/>
      <c r="Q201"/>
    </row>
    <row r="202" spans="3:17" ht="11.25" customHeight="1">
      <c r="C202" s="282"/>
      <c r="D202" s="282"/>
      <c r="E202" s="282"/>
      <c r="F202" s="282"/>
      <c r="G202" s="282"/>
      <c r="H202" s="282"/>
      <c r="I202" s="282"/>
      <c r="J202" s="282"/>
      <c r="K202" s="282"/>
      <c r="L202" s="282"/>
      <c r="M202" s="282"/>
      <c r="N202" s="282"/>
      <c r="O202" s="282"/>
      <c r="P202" s="282"/>
      <c r="Q202" s="282"/>
    </row>
    <row r="203" spans="3:17">
      <c r="C203" s="178"/>
      <c r="D203" s="178"/>
      <c r="E203" s="178"/>
      <c r="F203" s="178"/>
      <c r="G203" s="178"/>
      <c r="H203" s="178"/>
      <c r="I203" s="178"/>
      <c r="J203"/>
      <c r="K203"/>
      <c r="L203"/>
      <c r="M203"/>
      <c r="N203"/>
      <c r="O203"/>
      <c r="P203"/>
      <c r="Q203"/>
    </row>
    <row r="204" spans="3:17">
      <c r="C204" s="179">
        <f>G29</f>
        <v>0</v>
      </c>
      <c r="D204" s="248" t="s">
        <v>122</v>
      </c>
      <c r="E204" s="178" t="str">
        <f>IF(D52="Y", CONCATENATE(F52, " in fund balance is being used to cover indicated expenditures.  "), "")</f>
        <v/>
      </c>
      <c r="F204" s="178"/>
      <c r="G204" s="178"/>
      <c r="H204" s="178"/>
      <c r="I204" s="178"/>
      <c r="J204"/>
      <c r="K204"/>
      <c r="L204"/>
      <c r="M204"/>
      <c r="N204"/>
      <c r="O204"/>
      <c r="P204"/>
      <c r="Q204"/>
    </row>
    <row r="205" spans="3:17">
      <c r="C205" s="179">
        <f>H29</f>
        <v>0</v>
      </c>
      <c r="D205" s="248" t="s">
        <v>51</v>
      </c>
      <c r="E205" s="178" t="str">
        <f>IF(D54="Y", CONCATENATE(F54, " in reallocated grant funding is being used to cover indicated expenditures."), "")</f>
        <v/>
      </c>
      <c r="F205" s="178"/>
      <c r="G205" s="178"/>
      <c r="H205" s="178"/>
      <c r="I205" s="178"/>
      <c r="J205"/>
      <c r="K205"/>
      <c r="L205"/>
      <c r="M205"/>
      <c r="N205"/>
      <c r="O205"/>
      <c r="P205"/>
      <c r="Q205"/>
    </row>
    <row r="206" spans="3:17">
      <c r="C206" s="179">
        <f>I29</f>
        <v>0</v>
      </c>
      <c r="D206" s="178"/>
      <c r="E206" s="178"/>
      <c r="F206" s="178"/>
      <c r="G206" s="178"/>
      <c r="H206" s="178"/>
      <c r="I206" s="178"/>
      <c r="J206"/>
      <c r="K206"/>
      <c r="L206"/>
      <c r="M206"/>
      <c r="N206"/>
      <c r="O206"/>
      <c r="P206"/>
      <c r="Q206"/>
    </row>
    <row r="207" spans="3:17">
      <c r="C207" s="179">
        <f>I30</f>
        <v>0</v>
      </c>
      <c r="D207" s="178"/>
      <c r="E207" s="178"/>
      <c r="F207" s="178"/>
      <c r="G207" s="178"/>
      <c r="H207" s="178"/>
      <c r="I207" s="178"/>
      <c r="J207"/>
      <c r="K207"/>
      <c r="L207"/>
      <c r="M207"/>
      <c r="N207"/>
      <c r="O207"/>
      <c r="P207"/>
      <c r="Q207"/>
    </row>
    <row r="208" spans="3:17">
      <c r="C208" s="179">
        <f>G30</f>
        <v>0</v>
      </c>
      <c r="D208" s="178"/>
      <c r="E208" s="178"/>
      <c r="F208" s="178"/>
      <c r="G208" s="178"/>
      <c r="H208" s="178"/>
      <c r="I208" s="178"/>
      <c r="J208"/>
      <c r="K208"/>
      <c r="L208"/>
      <c r="M208"/>
      <c r="N208"/>
      <c r="O208"/>
      <c r="P208"/>
      <c r="Q208"/>
    </row>
    <row r="209" spans="3:17">
      <c r="C209" s="179">
        <f>H30</f>
        <v>0</v>
      </c>
      <c r="D209" s="178"/>
      <c r="E209" s="178"/>
      <c r="F209" s="178"/>
      <c r="G209" s="178"/>
      <c r="H209" s="178"/>
      <c r="I209" s="178"/>
      <c r="J209"/>
      <c r="K209"/>
      <c r="L209"/>
      <c r="M209"/>
      <c r="N209"/>
      <c r="O209"/>
      <c r="P209"/>
      <c r="Q209"/>
    </row>
    <row r="210" spans="3:17">
      <c r="C210" s="179" t="str">
        <f>I31</f>
        <v>NA</v>
      </c>
      <c r="D210" s="178"/>
      <c r="E210" s="178"/>
      <c r="F210" s="178"/>
      <c r="G210" s="178"/>
      <c r="H210" s="178"/>
      <c r="I210" s="178"/>
      <c r="J210"/>
      <c r="K210"/>
      <c r="L210"/>
      <c r="M210"/>
      <c r="N210"/>
      <c r="O210"/>
      <c r="P210"/>
      <c r="Q210"/>
    </row>
    <row r="211" spans="3:17">
      <c r="C211" s="179" t="str">
        <f>J31</f>
        <v xml:space="preserve"> </v>
      </c>
      <c r="D211" s="178"/>
      <c r="E211" s="178"/>
      <c r="F211" s="178"/>
      <c r="G211" s="178"/>
      <c r="H211" s="178"/>
      <c r="I211" s="178"/>
      <c r="J211"/>
      <c r="K211"/>
      <c r="L211"/>
      <c r="M211"/>
      <c r="N211"/>
      <c r="O211"/>
      <c r="P211"/>
      <c r="Q211"/>
    </row>
    <row r="212" spans="3:17">
      <c r="C212" s="180"/>
      <c r="D212" s="248">
        <v>300</v>
      </c>
      <c r="E212" s="178"/>
      <c r="F212" s="178"/>
      <c r="G212" s="178"/>
      <c r="H212" s="178"/>
      <c r="I212" s="178"/>
      <c r="J212"/>
      <c r="K212"/>
      <c r="L212"/>
      <c r="M212"/>
      <c r="N212"/>
      <c r="O212"/>
      <c r="P212"/>
      <c r="Q212"/>
    </row>
    <row r="213" spans="3:17">
      <c r="C213" s="179"/>
      <c r="D213" s="248" t="s">
        <v>45</v>
      </c>
      <c r="E213" s="178"/>
      <c r="F213" s="178"/>
      <c r="G213" s="178"/>
      <c r="H213" s="178"/>
      <c r="I213" s="178"/>
      <c r="J213"/>
      <c r="K213"/>
      <c r="L213"/>
      <c r="M213"/>
      <c r="N213"/>
      <c r="O213"/>
      <c r="P213"/>
      <c r="Q213"/>
    </row>
    <row r="214" spans="3:17">
      <c r="C214" s="177"/>
      <c r="D214" s="87"/>
      <c r="E214" s="87"/>
      <c r="F214" s="87"/>
      <c r="G214" s="87"/>
      <c r="H214" s="87"/>
      <c r="I214" s="87"/>
    </row>
    <row r="215" spans="3:17">
      <c r="C215" s="177"/>
      <c r="D215" s="87"/>
      <c r="E215" s="87"/>
      <c r="F215" s="87"/>
      <c r="G215" s="87"/>
      <c r="H215" s="87"/>
      <c r="I215" s="87"/>
    </row>
    <row r="216" spans="3:17">
      <c r="C216" s="177"/>
      <c r="D216" s="87"/>
      <c r="E216" s="87"/>
      <c r="F216" s="87"/>
      <c r="G216" s="87"/>
      <c r="H216" s="87"/>
      <c r="I216" s="87"/>
    </row>
    <row r="217" spans="3:17">
      <c r="C217" s="177"/>
      <c r="D217" s="87"/>
      <c r="E217" s="87"/>
      <c r="F217" s="87"/>
      <c r="G217" s="87"/>
      <c r="H217" s="87"/>
      <c r="I217" s="87"/>
    </row>
    <row r="218" spans="3:17">
      <c r="C218" s="177"/>
      <c r="D218" s="87"/>
      <c r="E218" s="87"/>
      <c r="F218" s="87"/>
      <c r="G218" s="87"/>
      <c r="H218" s="87"/>
      <c r="I218" s="87"/>
    </row>
    <row r="219" spans="3:17">
      <c r="C219" s="177"/>
      <c r="D219" s="87"/>
      <c r="E219" s="87"/>
      <c r="F219" s="87"/>
      <c r="G219" s="87"/>
      <c r="H219" s="87"/>
      <c r="I219" s="87"/>
    </row>
    <row r="220" spans="3:17">
      <c r="C220" s="87"/>
      <c r="D220" s="87"/>
      <c r="E220" s="87"/>
      <c r="F220" s="87"/>
      <c r="G220" s="87"/>
      <c r="H220" s="87"/>
      <c r="I220" s="87"/>
    </row>
    <row r="221" spans="3:17">
      <c r="C221" s="87"/>
      <c r="D221" s="87"/>
      <c r="E221" s="87"/>
      <c r="F221" s="87"/>
      <c r="G221" s="87"/>
      <c r="H221" s="87"/>
      <c r="I221" s="87"/>
    </row>
    <row r="222" spans="3:17">
      <c r="C222" s="87"/>
      <c r="D222" s="87"/>
      <c r="E222" s="87"/>
      <c r="F222" s="87"/>
      <c r="G222" s="87"/>
      <c r="H222" s="87"/>
      <c r="I222" s="87"/>
    </row>
    <row r="223" spans="3:17">
      <c r="C223" s="87"/>
      <c r="D223" s="87"/>
      <c r="E223" s="87"/>
      <c r="F223" s="87"/>
      <c r="G223" s="87"/>
      <c r="H223" s="87"/>
      <c r="I223" s="87"/>
    </row>
    <row r="224" spans="3:17">
      <c r="C224" s="87"/>
      <c r="D224" s="87"/>
      <c r="E224" s="87"/>
      <c r="F224" s="87"/>
      <c r="G224" s="87"/>
      <c r="H224" s="87"/>
      <c r="I224" s="87"/>
    </row>
    <row r="225" spans="3:9">
      <c r="C225" s="87"/>
      <c r="D225" s="87"/>
      <c r="E225" s="87"/>
      <c r="F225" s="87"/>
      <c r="G225" s="87"/>
      <c r="H225" s="87"/>
      <c r="I225" s="87"/>
    </row>
    <row r="226" spans="3:9">
      <c r="C226" s="87"/>
      <c r="D226" s="87"/>
      <c r="E226" s="87"/>
      <c r="F226" s="87"/>
      <c r="G226" s="87"/>
      <c r="H226" s="87"/>
      <c r="I226" s="87"/>
    </row>
    <row r="227" spans="3:9">
      <c r="C227" s="87"/>
      <c r="D227" s="87"/>
      <c r="E227" s="87"/>
      <c r="F227" s="87"/>
      <c r="G227" s="87"/>
      <c r="H227" s="87"/>
      <c r="I227" s="87"/>
    </row>
    <row r="228" spans="3:9">
      <c r="C228" s="87"/>
      <c r="D228" s="87"/>
      <c r="E228" s="87"/>
      <c r="F228" s="87"/>
      <c r="G228" s="87"/>
      <c r="H228" s="87"/>
      <c r="I228" s="87"/>
    </row>
    <row r="229" spans="3:9">
      <c r="C229" s="87"/>
      <c r="D229" s="87"/>
      <c r="E229" s="87"/>
      <c r="F229" s="87"/>
      <c r="G229" s="87"/>
      <c r="H229" s="87"/>
      <c r="I229" s="87"/>
    </row>
    <row r="230" spans="3:9">
      <c r="C230" s="87"/>
      <c r="D230" s="87"/>
      <c r="E230" s="87"/>
      <c r="F230" s="87"/>
      <c r="G230" s="87"/>
      <c r="H230" s="87"/>
      <c r="I230" s="87"/>
    </row>
    <row r="231" spans="3:9">
      <c r="C231" s="87"/>
      <c r="D231" s="87"/>
      <c r="E231" s="87"/>
      <c r="F231" s="87"/>
      <c r="G231" s="87"/>
      <c r="H231" s="87"/>
      <c r="I231" s="87"/>
    </row>
    <row r="232" spans="3:9">
      <c r="C232" s="87"/>
      <c r="D232" s="87"/>
      <c r="E232" s="87"/>
      <c r="F232" s="87"/>
      <c r="G232" s="87"/>
      <c r="H232" s="87"/>
      <c r="I232" s="87"/>
    </row>
    <row r="233" spans="3:9">
      <c r="C233" s="87"/>
      <c r="D233" s="87"/>
      <c r="E233" s="87"/>
      <c r="F233" s="87"/>
      <c r="G233" s="87"/>
      <c r="H233" s="87"/>
      <c r="I233" s="87"/>
    </row>
    <row r="234" spans="3:9">
      <c r="C234" s="87"/>
      <c r="D234" s="87"/>
      <c r="E234" s="87"/>
      <c r="F234" s="87"/>
      <c r="G234" s="87"/>
      <c r="H234" s="87"/>
      <c r="I234" s="87"/>
    </row>
    <row r="235" spans="3:9">
      <c r="C235" s="87"/>
      <c r="D235" s="87"/>
      <c r="E235" s="87"/>
      <c r="F235" s="87"/>
      <c r="G235" s="87"/>
      <c r="H235" s="87"/>
      <c r="I235" s="87"/>
    </row>
    <row r="236" spans="3:9">
      <c r="C236" s="87"/>
      <c r="D236" s="87"/>
      <c r="E236" s="87"/>
      <c r="F236" s="87"/>
      <c r="G236" s="87"/>
      <c r="H236" s="87"/>
      <c r="I236" s="87"/>
    </row>
    <row r="237" spans="3:9">
      <c r="C237" s="87"/>
      <c r="D237" s="87"/>
      <c r="E237" s="87"/>
      <c r="F237" s="87"/>
      <c r="G237" s="87"/>
      <c r="H237" s="87"/>
      <c r="I237" s="87"/>
    </row>
    <row r="238" spans="3:9">
      <c r="C238" s="87"/>
      <c r="D238" s="87"/>
      <c r="E238" s="87"/>
      <c r="F238" s="87"/>
      <c r="G238" s="87"/>
      <c r="H238" s="87"/>
      <c r="I238" s="87"/>
    </row>
    <row r="239" spans="3:9">
      <c r="C239" s="87"/>
      <c r="D239" s="87"/>
      <c r="E239" s="87"/>
      <c r="F239" s="87"/>
      <c r="G239" s="87"/>
      <c r="H239" s="87"/>
      <c r="I239" s="87"/>
    </row>
    <row r="240" spans="3:9">
      <c r="C240" s="87"/>
      <c r="D240" s="87"/>
      <c r="E240" s="87"/>
      <c r="F240" s="87"/>
      <c r="G240" s="87"/>
      <c r="H240" s="87"/>
      <c r="I240" s="87"/>
    </row>
    <row r="241" spans="3:9">
      <c r="C241" s="87"/>
      <c r="D241" s="87"/>
      <c r="E241" s="87"/>
      <c r="F241" s="87"/>
      <c r="G241" s="87"/>
      <c r="H241" s="87"/>
      <c r="I241" s="87"/>
    </row>
    <row r="242" spans="3:9">
      <c r="C242" s="87"/>
      <c r="D242" s="87"/>
      <c r="E242" s="87"/>
      <c r="F242" s="87"/>
      <c r="G242" s="87"/>
      <c r="H242" s="87"/>
      <c r="I242" s="87"/>
    </row>
    <row r="243" spans="3:9">
      <c r="C243" s="87"/>
      <c r="D243" s="87"/>
      <c r="E243" s="87"/>
      <c r="F243" s="87"/>
      <c r="G243" s="87"/>
      <c r="H243" s="87"/>
      <c r="I243" s="87"/>
    </row>
    <row r="244" spans="3:9">
      <c r="C244" s="87"/>
      <c r="D244" s="87"/>
      <c r="E244" s="87"/>
      <c r="F244" s="87"/>
      <c r="G244" s="87"/>
      <c r="H244" s="87"/>
      <c r="I244" s="87"/>
    </row>
    <row r="245" spans="3:9">
      <c r="C245" s="87"/>
      <c r="D245" s="87"/>
      <c r="E245" s="87"/>
      <c r="F245" s="87"/>
      <c r="G245" s="87"/>
      <c r="H245" s="87"/>
      <c r="I245" s="87"/>
    </row>
    <row r="246" spans="3:9">
      <c r="C246" s="87"/>
      <c r="D246" s="87"/>
      <c r="E246" s="87"/>
      <c r="F246" s="87"/>
      <c r="G246" s="87"/>
      <c r="H246" s="87"/>
      <c r="I246" s="87"/>
    </row>
    <row r="247" spans="3:9">
      <c r="C247" s="87"/>
      <c r="D247" s="87"/>
      <c r="E247" s="87"/>
      <c r="F247" s="87"/>
      <c r="G247" s="87"/>
      <c r="H247" s="87"/>
      <c r="I247" s="87"/>
    </row>
    <row r="248" spans="3:9">
      <c r="C248" s="87"/>
      <c r="D248" s="87"/>
      <c r="E248" s="87"/>
      <c r="F248" s="87"/>
      <c r="G248" s="87"/>
      <c r="H248" s="87"/>
      <c r="I248" s="87"/>
    </row>
    <row r="249" spans="3:9">
      <c r="C249" s="87"/>
      <c r="D249" s="87"/>
      <c r="E249" s="87"/>
      <c r="F249" s="87"/>
      <c r="G249" s="87"/>
      <c r="H249" s="87"/>
      <c r="I249" s="87"/>
    </row>
    <row r="250" spans="3:9">
      <c r="C250" s="87"/>
      <c r="D250" s="87"/>
      <c r="E250" s="87"/>
      <c r="F250" s="87"/>
      <c r="G250" s="87"/>
      <c r="H250" s="87"/>
      <c r="I250" s="87"/>
    </row>
    <row r="251" spans="3:9">
      <c r="C251" s="87"/>
      <c r="D251" s="87"/>
      <c r="E251" s="87"/>
      <c r="F251" s="87"/>
      <c r="G251" s="87"/>
      <c r="H251" s="87"/>
      <c r="I251" s="87"/>
    </row>
    <row r="252" spans="3:9">
      <c r="C252" s="87"/>
      <c r="D252" s="87"/>
      <c r="E252" s="87"/>
      <c r="F252" s="87"/>
      <c r="G252" s="87"/>
      <c r="H252" s="87"/>
      <c r="I252" s="87"/>
    </row>
    <row r="253" spans="3:9">
      <c r="C253" s="87"/>
      <c r="D253" s="87"/>
      <c r="E253" s="87"/>
      <c r="F253" s="87"/>
      <c r="G253" s="87"/>
      <c r="H253" s="87"/>
      <c r="I253" s="87"/>
    </row>
    <row r="254" spans="3:9">
      <c r="C254" s="87"/>
      <c r="D254" s="87"/>
      <c r="E254" s="87"/>
      <c r="F254" s="87"/>
      <c r="G254" s="87"/>
      <c r="H254" s="87"/>
      <c r="I254" s="87"/>
    </row>
    <row r="255" spans="3:9">
      <c r="C255" s="87"/>
      <c r="D255" s="87"/>
      <c r="E255" s="87"/>
      <c r="F255" s="87"/>
      <c r="G255" s="87"/>
      <c r="H255" s="87"/>
      <c r="I255" s="87"/>
    </row>
    <row r="256" spans="3:9">
      <c r="C256" s="87"/>
      <c r="D256" s="87"/>
      <c r="E256" s="87"/>
      <c r="F256" s="87"/>
      <c r="G256" s="87"/>
      <c r="H256" s="87"/>
      <c r="I256" s="87"/>
    </row>
    <row r="257" spans="3:9">
      <c r="C257" s="87"/>
      <c r="D257" s="87"/>
      <c r="E257" s="87"/>
      <c r="F257" s="87"/>
      <c r="G257" s="87"/>
      <c r="H257" s="87"/>
      <c r="I257" s="87"/>
    </row>
    <row r="258" spans="3:9">
      <c r="C258" s="87"/>
      <c r="D258" s="87"/>
      <c r="E258" s="87"/>
      <c r="F258" s="87"/>
      <c r="G258" s="87"/>
      <c r="H258" s="87"/>
      <c r="I258" s="87"/>
    </row>
    <row r="259" spans="3:9">
      <c r="C259" s="87"/>
      <c r="D259" s="87"/>
      <c r="E259" s="87"/>
      <c r="F259" s="87"/>
      <c r="G259" s="87"/>
      <c r="H259" s="87"/>
      <c r="I259" s="87"/>
    </row>
    <row r="260" spans="3:9">
      <c r="C260" s="87"/>
      <c r="D260" s="87"/>
      <c r="E260" s="87"/>
      <c r="F260" s="87"/>
      <c r="G260" s="87"/>
      <c r="H260" s="87"/>
      <c r="I260" s="87"/>
    </row>
    <row r="261" spans="3:9">
      <c r="C261" s="87"/>
      <c r="D261" s="87"/>
      <c r="E261" s="87"/>
      <c r="F261" s="87"/>
      <c r="G261" s="87"/>
      <c r="H261" s="87"/>
      <c r="I261" s="87"/>
    </row>
    <row r="262" spans="3:9">
      <c r="C262" s="87"/>
      <c r="D262" s="87"/>
      <c r="E262" s="87"/>
      <c r="F262" s="87"/>
      <c r="G262" s="87"/>
      <c r="H262" s="87"/>
      <c r="I262" s="87"/>
    </row>
    <row r="263" spans="3:9">
      <c r="C263" s="87"/>
      <c r="D263" s="87"/>
      <c r="E263" s="87"/>
      <c r="F263" s="87"/>
      <c r="G263" s="87"/>
      <c r="H263" s="87"/>
      <c r="I263" s="87"/>
    </row>
    <row r="264" spans="3:9">
      <c r="C264" s="87"/>
      <c r="D264" s="87"/>
      <c r="E264" s="87"/>
      <c r="F264" s="87"/>
      <c r="G264" s="87"/>
      <c r="H264" s="87"/>
      <c r="I264" s="87"/>
    </row>
    <row r="265" spans="3:9">
      <c r="C265" s="87"/>
      <c r="D265" s="87"/>
      <c r="E265" s="87"/>
      <c r="F265" s="87"/>
      <c r="G265" s="87"/>
      <c r="H265" s="87"/>
      <c r="I265" s="87"/>
    </row>
    <row r="266" spans="3:9">
      <c r="C266" s="87"/>
      <c r="D266" s="87"/>
      <c r="E266" s="87"/>
      <c r="F266" s="87"/>
      <c r="G266" s="87"/>
      <c r="H266" s="87"/>
      <c r="I266" s="87"/>
    </row>
    <row r="267" spans="3:9">
      <c r="C267" s="87"/>
      <c r="D267" s="87"/>
      <c r="E267" s="87"/>
      <c r="F267" s="87"/>
      <c r="G267" s="87"/>
      <c r="H267" s="87"/>
      <c r="I267" s="87"/>
    </row>
    <row r="268" spans="3:9">
      <c r="C268" s="87"/>
      <c r="D268" s="87"/>
      <c r="E268" s="87"/>
      <c r="F268" s="87"/>
      <c r="G268" s="87"/>
      <c r="H268" s="87"/>
      <c r="I268" s="87"/>
    </row>
    <row r="269" spans="3:9">
      <c r="C269" s="87"/>
      <c r="D269" s="87"/>
      <c r="E269" s="87"/>
      <c r="F269" s="87"/>
      <c r="G269" s="87"/>
      <c r="H269" s="87"/>
      <c r="I269" s="87"/>
    </row>
    <row r="270" spans="3:9">
      <c r="C270" s="87"/>
      <c r="D270" s="87"/>
      <c r="E270" s="87"/>
      <c r="F270" s="87"/>
      <c r="G270" s="87"/>
      <c r="H270" s="87"/>
      <c r="I270" s="87"/>
    </row>
    <row r="271" spans="3:9">
      <c r="C271" s="87"/>
      <c r="D271" s="87"/>
      <c r="E271" s="87"/>
      <c r="F271" s="87"/>
      <c r="G271" s="87"/>
      <c r="H271" s="87"/>
      <c r="I271" s="87"/>
    </row>
    <row r="272" spans="3:9">
      <c r="C272" s="87"/>
      <c r="D272" s="87"/>
      <c r="E272" s="87"/>
      <c r="F272" s="87"/>
      <c r="G272" s="87"/>
      <c r="H272" s="87"/>
      <c r="I272" s="87"/>
    </row>
    <row r="273" spans="3:9">
      <c r="C273" s="87"/>
      <c r="D273" s="87"/>
      <c r="E273" s="87"/>
      <c r="F273" s="87"/>
      <c r="G273" s="87"/>
      <c r="H273" s="87"/>
      <c r="I273" s="87"/>
    </row>
    <row r="274" spans="3:9">
      <c r="C274" s="87"/>
      <c r="D274" s="87"/>
      <c r="E274" s="87"/>
      <c r="F274" s="87"/>
      <c r="G274" s="87"/>
      <c r="H274" s="87"/>
      <c r="I274" s="87"/>
    </row>
    <row r="275" spans="3:9">
      <c r="C275" s="87"/>
      <c r="D275" s="87"/>
      <c r="E275" s="87"/>
      <c r="F275" s="87"/>
      <c r="G275" s="87"/>
      <c r="H275" s="87"/>
      <c r="I275" s="87"/>
    </row>
    <row r="276" spans="3:9">
      <c r="C276" s="87"/>
      <c r="D276" s="87"/>
      <c r="E276" s="87"/>
      <c r="F276" s="87"/>
      <c r="G276" s="87"/>
      <c r="H276" s="87"/>
      <c r="I276" s="87"/>
    </row>
    <row r="277" spans="3:9">
      <c r="C277" s="87"/>
      <c r="D277" s="87"/>
      <c r="E277" s="87"/>
      <c r="F277" s="87"/>
      <c r="G277" s="87"/>
      <c r="H277" s="87"/>
      <c r="I277" s="87"/>
    </row>
    <row r="278" spans="3:9">
      <c r="C278" s="87"/>
      <c r="D278" s="87"/>
      <c r="E278" s="87"/>
      <c r="F278" s="87"/>
      <c r="G278" s="87"/>
      <c r="H278" s="87"/>
      <c r="I278" s="87"/>
    </row>
    <row r="279" spans="3:9">
      <c r="C279" s="87"/>
      <c r="D279" s="87"/>
      <c r="E279" s="87"/>
      <c r="F279" s="87"/>
      <c r="G279" s="87"/>
      <c r="H279" s="87"/>
      <c r="I279" s="87"/>
    </row>
    <row r="280" spans="3:9">
      <c r="C280" s="87"/>
      <c r="D280" s="87"/>
      <c r="E280" s="87"/>
      <c r="F280" s="87"/>
      <c r="G280" s="87"/>
      <c r="H280" s="87"/>
      <c r="I280" s="87"/>
    </row>
    <row r="281" spans="3:9">
      <c r="C281" s="87"/>
      <c r="D281" s="87"/>
      <c r="E281" s="87"/>
      <c r="F281" s="87"/>
      <c r="G281" s="87"/>
      <c r="H281" s="87"/>
      <c r="I281" s="87"/>
    </row>
    <row r="282" spans="3:9">
      <c r="C282" s="87"/>
      <c r="D282" s="87"/>
      <c r="E282" s="87"/>
      <c r="F282" s="87"/>
      <c r="G282" s="87"/>
      <c r="H282" s="87"/>
      <c r="I282" s="87"/>
    </row>
    <row r="283" spans="3:9">
      <c r="C283" s="87"/>
      <c r="D283" s="87"/>
      <c r="E283" s="87"/>
      <c r="F283" s="87"/>
      <c r="G283" s="87"/>
      <c r="H283" s="87"/>
      <c r="I283" s="87"/>
    </row>
    <row r="284" spans="3:9">
      <c r="C284" s="87"/>
      <c r="D284" s="87"/>
      <c r="E284" s="87"/>
      <c r="F284" s="87"/>
      <c r="G284" s="87"/>
      <c r="H284" s="87"/>
      <c r="I284" s="87"/>
    </row>
    <row r="285" spans="3:9">
      <c r="C285" s="87"/>
      <c r="D285" s="87"/>
      <c r="E285" s="87"/>
      <c r="F285" s="87"/>
      <c r="G285" s="87"/>
      <c r="H285" s="87"/>
      <c r="I285" s="87"/>
    </row>
    <row r="286" spans="3:9">
      <c r="C286" s="87"/>
      <c r="D286" s="87"/>
      <c r="E286" s="87"/>
      <c r="F286" s="87"/>
      <c r="G286" s="87"/>
      <c r="H286" s="87"/>
      <c r="I286" s="87"/>
    </row>
    <row r="287" spans="3:9">
      <c r="C287" s="87"/>
      <c r="D287" s="87"/>
      <c r="E287" s="87"/>
      <c r="F287" s="87"/>
      <c r="G287" s="87"/>
      <c r="H287" s="87"/>
      <c r="I287" s="87"/>
    </row>
    <row r="288" spans="3:9">
      <c r="C288" s="87"/>
      <c r="D288" s="87"/>
      <c r="E288" s="87"/>
      <c r="F288" s="87"/>
      <c r="G288" s="87"/>
      <c r="H288" s="87"/>
      <c r="I288" s="87"/>
    </row>
    <row r="289" spans="3:9">
      <c r="C289" s="87"/>
      <c r="D289" s="87"/>
      <c r="E289" s="87"/>
      <c r="F289" s="87"/>
      <c r="G289" s="87"/>
      <c r="H289" s="87"/>
      <c r="I289" s="87"/>
    </row>
    <row r="290" spans="3:9">
      <c r="C290" s="87"/>
      <c r="D290" s="87"/>
      <c r="E290" s="87"/>
      <c r="F290" s="87"/>
      <c r="G290" s="87"/>
      <c r="H290" s="87"/>
      <c r="I290" s="87"/>
    </row>
    <row r="291" spans="3:9">
      <c r="C291" s="87"/>
      <c r="D291" s="87"/>
      <c r="E291" s="87"/>
      <c r="F291" s="87"/>
      <c r="G291" s="87"/>
      <c r="H291" s="87"/>
      <c r="I291" s="87"/>
    </row>
    <row r="292" spans="3:9">
      <c r="C292" s="87"/>
      <c r="D292" s="87"/>
      <c r="E292" s="87"/>
      <c r="F292" s="87"/>
      <c r="G292" s="87"/>
      <c r="H292" s="87"/>
      <c r="I292" s="87"/>
    </row>
    <row r="293" spans="3:9">
      <c r="C293" s="87"/>
      <c r="D293" s="87"/>
      <c r="E293" s="87"/>
      <c r="F293" s="87"/>
      <c r="G293" s="87"/>
      <c r="H293" s="87"/>
      <c r="I293" s="87"/>
    </row>
    <row r="294" spans="3:9">
      <c r="C294" s="87"/>
      <c r="D294" s="87"/>
      <c r="E294" s="87"/>
      <c r="F294" s="87"/>
      <c r="G294" s="87"/>
      <c r="H294" s="87"/>
      <c r="I294" s="87"/>
    </row>
    <row r="295" spans="3:9">
      <c r="C295" s="87"/>
      <c r="D295" s="87"/>
      <c r="E295" s="87"/>
      <c r="F295" s="87"/>
      <c r="G295" s="87"/>
      <c r="H295" s="87"/>
      <c r="I295" s="87"/>
    </row>
    <row r="296" spans="3:9">
      <c r="C296" s="87"/>
      <c r="D296" s="87"/>
      <c r="E296" s="87"/>
      <c r="F296" s="87"/>
      <c r="G296" s="87"/>
      <c r="H296" s="87"/>
      <c r="I296" s="87"/>
    </row>
    <row r="297" spans="3:9">
      <c r="C297" s="87"/>
      <c r="D297" s="87"/>
      <c r="E297" s="87"/>
      <c r="F297" s="87"/>
      <c r="G297" s="87"/>
      <c r="H297" s="87"/>
      <c r="I297" s="87"/>
    </row>
    <row r="298" spans="3:9">
      <c r="C298" s="87"/>
      <c r="D298" s="87"/>
      <c r="E298" s="87"/>
      <c r="F298" s="87"/>
      <c r="G298" s="87"/>
      <c r="H298" s="87"/>
      <c r="I298" s="87"/>
    </row>
    <row r="299" spans="3:9">
      <c r="C299" s="87"/>
      <c r="D299" s="87"/>
      <c r="E299" s="87"/>
      <c r="F299" s="87"/>
      <c r="G299" s="87"/>
      <c r="H299" s="87"/>
      <c r="I299" s="87"/>
    </row>
    <row r="300" spans="3:9">
      <c r="C300" s="87"/>
      <c r="D300" s="87"/>
      <c r="E300" s="87"/>
      <c r="F300" s="87"/>
      <c r="G300" s="87"/>
      <c r="H300" s="87"/>
      <c r="I300" s="87"/>
    </row>
    <row r="301" spans="3:9">
      <c r="C301" s="87"/>
      <c r="D301" s="87"/>
      <c r="E301" s="87"/>
      <c r="F301" s="87"/>
      <c r="G301" s="87"/>
      <c r="H301" s="87"/>
      <c r="I301" s="87"/>
    </row>
    <row r="302" spans="3:9">
      <c r="C302" s="87"/>
      <c r="D302" s="87"/>
      <c r="E302" s="87"/>
      <c r="F302" s="87"/>
      <c r="G302" s="87"/>
      <c r="H302" s="87"/>
      <c r="I302" s="87"/>
    </row>
    <row r="303" spans="3:9">
      <c r="C303" s="87"/>
      <c r="D303" s="87"/>
      <c r="E303" s="87"/>
      <c r="F303" s="87"/>
      <c r="G303" s="87"/>
      <c r="H303" s="87"/>
      <c r="I303" s="87"/>
    </row>
    <row r="304" spans="3:9">
      <c r="C304" s="87"/>
      <c r="D304" s="87"/>
      <c r="E304" s="87"/>
      <c r="F304" s="87"/>
      <c r="G304" s="87"/>
      <c r="H304" s="87"/>
      <c r="I304" s="87"/>
    </row>
    <row r="305" spans="3:9">
      <c r="C305" s="87"/>
      <c r="D305" s="87"/>
      <c r="E305" s="87"/>
      <c r="F305" s="87"/>
      <c r="G305" s="87"/>
      <c r="H305" s="87"/>
      <c r="I305" s="87"/>
    </row>
    <row r="306" spans="3:9">
      <c r="C306" s="87"/>
      <c r="D306" s="87"/>
      <c r="E306" s="87"/>
      <c r="F306" s="87"/>
      <c r="G306" s="87"/>
      <c r="H306" s="87"/>
      <c r="I306" s="87"/>
    </row>
    <row r="307" spans="3:9">
      <c r="C307" s="87"/>
      <c r="D307" s="87"/>
      <c r="E307" s="87"/>
      <c r="F307" s="87"/>
      <c r="G307" s="87"/>
      <c r="H307" s="87"/>
      <c r="I307" s="87"/>
    </row>
    <row r="308" spans="3:9">
      <c r="C308" s="87"/>
      <c r="D308" s="87"/>
      <c r="E308" s="87"/>
      <c r="F308" s="87"/>
      <c r="G308" s="87"/>
      <c r="H308" s="87"/>
      <c r="I308" s="87"/>
    </row>
    <row r="309" spans="3:9">
      <c r="C309" s="87"/>
      <c r="D309" s="87"/>
      <c r="E309" s="87"/>
      <c r="F309" s="87"/>
      <c r="G309" s="87"/>
      <c r="H309" s="87"/>
      <c r="I309" s="87"/>
    </row>
    <row r="310" spans="3:9">
      <c r="C310" s="87"/>
      <c r="D310" s="87"/>
      <c r="E310" s="87"/>
      <c r="F310" s="87"/>
      <c r="G310" s="87"/>
      <c r="H310" s="87"/>
      <c r="I310" s="87"/>
    </row>
    <row r="311" spans="3:9">
      <c r="C311" s="87"/>
      <c r="D311" s="87"/>
      <c r="E311" s="87"/>
      <c r="F311" s="87"/>
      <c r="G311" s="87"/>
      <c r="H311" s="87"/>
      <c r="I311" s="87"/>
    </row>
    <row r="312" spans="3:9">
      <c r="C312" s="87"/>
      <c r="D312" s="87"/>
      <c r="E312" s="87"/>
      <c r="F312" s="87"/>
      <c r="G312" s="87"/>
      <c r="H312" s="87"/>
      <c r="I312" s="87"/>
    </row>
    <row r="313" spans="3:9">
      <c r="C313" s="87"/>
      <c r="D313" s="87"/>
      <c r="E313" s="87"/>
      <c r="F313" s="87"/>
      <c r="G313" s="87"/>
      <c r="H313" s="87"/>
      <c r="I313" s="87"/>
    </row>
    <row r="314" spans="3:9">
      <c r="C314" s="87"/>
      <c r="D314" s="87"/>
      <c r="E314" s="87"/>
      <c r="F314" s="87"/>
      <c r="G314" s="87"/>
      <c r="H314" s="87"/>
      <c r="I314" s="87"/>
    </row>
    <row r="315" spans="3:9">
      <c r="C315" s="87"/>
      <c r="D315" s="87"/>
      <c r="E315" s="87"/>
      <c r="F315" s="87"/>
      <c r="G315" s="87"/>
      <c r="H315" s="87"/>
      <c r="I315" s="87"/>
    </row>
    <row r="316" spans="3:9">
      <c r="C316" s="87"/>
      <c r="D316" s="87"/>
      <c r="E316" s="87"/>
      <c r="F316" s="87"/>
      <c r="G316" s="87"/>
      <c r="H316" s="87"/>
      <c r="I316" s="87"/>
    </row>
    <row r="317" spans="3:9">
      <c r="C317" s="87"/>
      <c r="D317" s="87"/>
      <c r="E317" s="87"/>
      <c r="F317" s="87"/>
      <c r="G317" s="87"/>
      <c r="H317" s="87"/>
      <c r="I317" s="87"/>
    </row>
    <row r="318" spans="3:9">
      <c r="C318" s="87"/>
      <c r="D318" s="87"/>
      <c r="E318" s="87"/>
      <c r="F318" s="87"/>
      <c r="G318" s="87"/>
      <c r="H318" s="87"/>
      <c r="I318" s="87"/>
    </row>
    <row r="319" spans="3:9">
      <c r="C319" s="87"/>
      <c r="D319" s="87"/>
      <c r="E319" s="87"/>
      <c r="F319" s="87"/>
      <c r="G319" s="87"/>
      <c r="H319" s="87"/>
      <c r="I319" s="87"/>
    </row>
    <row r="320" spans="3:9">
      <c r="C320" s="87"/>
      <c r="D320" s="87"/>
      <c r="E320" s="87"/>
      <c r="F320" s="87"/>
      <c r="G320" s="87"/>
      <c r="H320" s="87"/>
      <c r="I320" s="87"/>
    </row>
    <row r="321" spans="3:9">
      <c r="C321" s="87"/>
      <c r="D321" s="87"/>
      <c r="E321" s="87"/>
      <c r="F321" s="87"/>
      <c r="G321" s="87"/>
      <c r="H321" s="87"/>
      <c r="I321" s="87"/>
    </row>
    <row r="322" spans="3:9">
      <c r="C322" s="87"/>
      <c r="D322" s="87"/>
      <c r="E322" s="87"/>
      <c r="F322" s="87"/>
      <c r="G322" s="87"/>
      <c r="H322" s="87"/>
      <c r="I322" s="87"/>
    </row>
    <row r="323" spans="3:9">
      <c r="C323" s="87"/>
      <c r="D323" s="87"/>
      <c r="E323" s="87"/>
      <c r="F323" s="87"/>
      <c r="G323" s="87"/>
      <c r="H323" s="87"/>
      <c r="I323" s="87"/>
    </row>
    <row r="324" spans="3:9">
      <c r="C324" s="87"/>
      <c r="D324" s="87"/>
      <c r="E324" s="87"/>
      <c r="F324" s="87"/>
      <c r="G324" s="87"/>
      <c r="H324" s="87"/>
      <c r="I324" s="87"/>
    </row>
    <row r="325" spans="3:9">
      <c r="C325" s="87"/>
      <c r="D325" s="87"/>
      <c r="E325" s="87"/>
      <c r="F325" s="87"/>
      <c r="G325" s="87"/>
      <c r="H325" s="87"/>
      <c r="I325" s="87"/>
    </row>
    <row r="326" spans="3:9">
      <c r="C326" s="87"/>
      <c r="D326" s="87"/>
      <c r="E326" s="87"/>
      <c r="F326" s="87"/>
      <c r="G326" s="87"/>
      <c r="H326" s="87"/>
      <c r="I326" s="87"/>
    </row>
    <row r="327" spans="3:9">
      <c r="C327" s="87"/>
      <c r="D327" s="87"/>
      <c r="E327" s="87"/>
      <c r="F327" s="87"/>
      <c r="G327" s="87"/>
      <c r="H327" s="87"/>
      <c r="I327" s="87"/>
    </row>
    <row r="328" spans="3:9">
      <c r="C328" s="87"/>
      <c r="D328" s="87"/>
      <c r="E328" s="87"/>
      <c r="F328" s="87"/>
      <c r="G328" s="87"/>
      <c r="H328" s="87"/>
      <c r="I328" s="87"/>
    </row>
    <row r="329" spans="3:9">
      <c r="C329" s="87"/>
      <c r="D329" s="87"/>
      <c r="E329" s="87"/>
      <c r="F329" s="87"/>
      <c r="G329" s="87"/>
      <c r="H329" s="87"/>
      <c r="I329" s="87"/>
    </row>
    <row r="330" spans="3:9">
      <c r="C330" s="87"/>
      <c r="D330" s="87"/>
      <c r="E330" s="87"/>
      <c r="F330" s="87"/>
      <c r="G330" s="87"/>
      <c r="H330" s="87"/>
      <c r="I330" s="87"/>
    </row>
    <row r="331" spans="3:9">
      <c r="C331" s="87"/>
      <c r="D331" s="87"/>
      <c r="E331" s="87"/>
      <c r="F331" s="87"/>
      <c r="G331" s="87"/>
      <c r="H331" s="87"/>
      <c r="I331" s="87"/>
    </row>
    <row r="332" spans="3:9">
      <c r="C332" s="87"/>
      <c r="D332" s="87"/>
      <c r="E332" s="87"/>
      <c r="F332" s="87"/>
      <c r="G332" s="87"/>
      <c r="H332" s="87"/>
      <c r="I332" s="87"/>
    </row>
    <row r="333" spans="3:9">
      <c r="C333" s="87"/>
      <c r="D333" s="87"/>
      <c r="E333" s="87"/>
      <c r="F333" s="87"/>
      <c r="G333" s="87"/>
      <c r="H333" s="87"/>
      <c r="I333" s="87"/>
    </row>
    <row r="334" spans="3:9">
      <c r="C334" s="87"/>
      <c r="D334" s="87"/>
      <c r="E334" s="87"/>
      <c r="F334" s="87"/>
      <c r="G334" s="87"/>
      <c r="H334" s="87"/>
      <c r="I334" s="87"/>
    </row>
    <row r="335" spans="3:9">
      <c r="C335" s="87"/>
      <c r="D335" s="87"/>
      <c r="E335" s="87"/>
      <c r="F335" s="87"/>
      <c r="G335" s="87"/>
      <c r="H335" s="87"/>
      <c r="I335" s="87"/>
    </row>
    <row r="336" spans="3:9">
      <c r="C336" s="87"/>
      <c r="D336" s="87"/>
      <c r="E336" s="87"/>
      <c r="F336" s="87"/>
      <c r="G336" s="87"/>
      <c r="H336" s="87"/>
      <c r="I336" s="87"/>
    </row>
    <row r="337" spans="3:9">
      <c r="C337" s="87"/>
      <c r="D337" s="87"/>
      <c r="E337" s="87"/>
      <c r="F337" s="87"/>
      <c r="G337" s="87"/>
      <c r="H337" s="87"/>
      <c r="I337" s="87"/>
    </row>
    <row r="338" spans="3:9">
      <c r="C338" s="87"/>
      <c r="D338" s="87"/>
      <c r="E338" s="87"/>
      <c r="F338" s="87"/>
      <c r="G338" s="87"/>
      <c r="H338" s="87"/>
      <c r="I338" s="87"/>
    </row>
    <row r="339" spans="3:9">
      <c r="C339" s="87"/>
      <c r="D339" s="87"/>
      <c r="E339" s="87"/>
      <c r="F339" s="87"/>
      <c r="G339" s="87"/>
      <c r="H339" s="87"/>
      <c r="I339" s="87"/>
    </row>
    <row r="340" spans="3:9">
      <c r="C340" s="87"/>
      <c r="D340" s="87"/>
      <c r="E340" s="87"/>
      <c r="F340" s="87"/>
      <c r="G340" s="87"/>
      <c r="H340" s="87"/>
      <c r="I340" s="87"/>
    </row>
    <row r="341" spans="3:9">
      <c r="C341" s="87"/>
      <c r="D341" s="87"/>
      <c r="E341" s="87"/>
      <c r="F341" s="87"/>
      <c r="G341" s="87"/>
      <c r="H341" s="87"/>
      <c r="I341" s="87"/>
    </row>
    <row r="342" spans="3:9">
      <c r="C342" s="87"/>
      <c r="D342" s="87"/>
      <c r="E342" s="87"/>
      <c r="F342" s="87"/>
      <c r="G342" s="87"/>
      <c r="H342" s="87"/>
      <c r="I342" s="87"/>
    </row>
  </sheetData>
  <mergeCells count="82">
    <mergeCell ref="C202:Q202"/>
    <mergeCell ref="F171:N171"/>
    <mergeCell ref="C174:N174"/>
    <mergeCell ref="C179:M179"/>
    <mergeCell ref="C175:N175"/>
    <mergeCell ref="C176:N176"/>
    <mergeCell ref="C177:N177"/>
    <mergeCell ref="C173:M173"/>
    <mergeCell ref="E155:F156"/>
    <mergeCell ref="C125:D125"/>
    <mergeCell ref="E125:F125"/>
    <mergeCell ref="C129:D129"/>
    <mergeCell ref="C130:D130"/>
    <mergeCell ref="C131:D131"/>
    <mergeCell ref="C132:D132"/>
    <mergeCell ref="C136:D136"/>
    <mergeCell ref="E136:F136"/>
    <mergeCell ref="C140:D140"/>
    <mergeCell ref="C155:C156"/>
    <mergeCell ref="C141:D141"/>
    <mergeCell ref="C142:D142"/>
    <mergeCell ref="C143:D143"/>
    <mergeCell ref="C149:M149"/>
    <mergeCell ref="C2:M2"/>
    <mergeCell ref="C69:F69"/>
    <mergeCell ref="C92:D92"/>
    <mergeCell ref="E92:F92"/>
    <mergeCell ref="C96:D96"/>
    <mergeCell ref="G20:I20"/>
    <mergeCell ref="E77:M77"/>
    <mergeCell ref="C85:D85"/>
    <mergeCell ref="C86:D86"/>
    <mergeCell ref="C87:D87"/>
    <mergeCell ref="C88:D88"/>
    <mergeCell ref="C36:M36"/>
    <mergeCell ref="E57:F57"/>
    <mergeCell ref="D11:F11"/>
    <mergeCell ref="D12:F12"/>
    <mergeCell ref="D13:F13"/>
    <mergeCell ref="D14:F14"/>
    <mergeCell ref="D15:F15"/>
    <mergeCell ref="D155:D156"/>
    <mergeCell ref="C148:M148"/>
    <mergeCell ref="D16:E16"/>
    <mergeCell ref="C75:D75"/>
    <mergeCell ref="C76:D76"/>
    <mergeCell ref="C77:D77"/>
    <mergeCell ref="E71:M71"/>
    <mergeCell ref="E72:M72"/>
    <mergeCell ref="E75:M75"/>
    <mergeCell ref="E73:M73"/>
    <mergeCell ref="E74:M74"/>
    <mergeCell ref="D19:F19"/>
    <mergeCell ref="D40:F40"/>
    <mergeCell ref="D41:F41"/>
    <mergeCell ref="D17:F17"/>
    <mergeCell ref="E58:F58"/>
    <mergeCell ref="E76:M76"/>
    <mergeCell ref="D18:F18"/>
    <mergeCell ref="D43:I43"/>
    <mergeCell ref="C48:M48"/>
    <mergeCell ref="C68:M68"/>
    <mergeCell ref="C74:D74"/>
    <mergeCell ref="D39:F39"/>
    <mergeCell ref="C119:D119"/>
    <mergeCell ref="C120:D120"/>
    <mergeCell ref="C121:D121"/>
    <mergeCell ref="E103:F103"/>
    <mergeCell ref="C103:D103"/>
    <mergeCell ref="C118:D118"/>
    <mergeCell ref="C114:D114"/>
    <mergeCell ref="E114:F114"/>
    <mergeCell ref="E81:F81"/>
    <mergeCell ref="C81:D81"/>
    <mergeCell ref="C97:D97"/>
    <mergeCell ref="C109:D109"/>
    <mergeCell ref="C110:D110"/>
    <mergeCell ref="C107:D107"/>
    <mergeCell ref="C108:D108"/>
    <mergeCell ref="C98:D98"/>
    <mergeCell ref="C99:D99"/>
    <mergeCell ref="E84:F84"/>
  </mergeCells>
  <dataValidations count="3">
    <dataValidation type="list" allowBlank="1" showInputMessage="1" showErrorMessage="1" sqref="D54 D52 F151:F152 F166:F170 G39" xr:uid="{00000000-0002-0000-0100-000000000000}">
      <formula1>$D$204:$D$205</formula1>
    </dataValidation>
    <dataValidation type="list" allowBlank="1" showInputMessage="1" showErrorMessage="1" sqref="D157:D162 I124 I102 I91 I80 D58:D63 I113 I135" xr:uid="{00000000-0002-0000-0100-000001000000}">
      <formula1>$C$204:$C$219</formula1>
    </dataValidation>
    <dataValidation type="list" allowBlank="1" showInputMessage="1" showErrorMessage="1" sqref="C157:C162 E124 E102 C58:C63 E80 E91 E113 E135" xr:uid="{00000000-0002-0000-0100-000002000000}">
      <formula1>$G$21:$G$27</formula1>
    </dataValidation>
  </dataValidations>
  <pageMargins left="0.7" right="0.7" top="0.75" bottom="0.75" header="0.3" footer="0.3"/>
  <pageSetup paperSize="17"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pageSetUpPr fitToPage="1"/>
  </sheetPr>
  <dimension ref="A1:X129"/>
  <sheetViews>
    <sheetView showGridLines="0" topLeftCell="A103" zoomScale="90" zoomScaleNormal="90" workbookViewId="0">
      <selection activeCell="B118" sqref="B118:S118"/>
    </sheetView>
  </sheetViews>
  <sheetFormatPr defaultRowHeight="12.6"/>
  <cols>
    <col min="1" max="1" width="3.7109375" customWidth="1"/>
    <col min="2" max="2" width="25.7109375" customWidth="1"/>
    <col min="3" max="3" width="11.7109375" customWidth="1"/>
    <col min="4" max="4" width="9.42578125" customWidth="1"/>
    <col min="5" max="6" width="11.5703125" customWidth="1"/>
    <col min="7" max="7" width="9.7109375" customWidth="1"/>
    <col min="8" max="8" width="57.5703125" customWidth="1"/>
    <col min="9" max="9" width="15.140625" customWidth="1"/>
    <col min="10" max="10" width="12.5703125" hidden="1" customWidth="1"/>
    <col min="11" max="11" width="20.140625" hidden="1" customWidth="1"/>
    <col min="12" max="12" width="14.5703125" customWidth="1"/>
    <col min="13" max="14" width="13.7109375" hidden="1" customWidth="1"/>
    <col min="15" max="15" width="11.140625" customWidth="1"/>
    <col min="16" max="16" width="13.7109375" hidden="1" customWidth="1"/>
    <col min="17" max="17" width="0.140625" customWidth="1"/>
    <col min="18" max="18" width="17.7109375" customWidth="1"/>
    <col min="19" max="19" width="14.28515625" customWidth="1"/>
    <col min="20" max="20" width="18.7109375" customWidth="1"/>
  </cols>
  <sheetData>
    <row r="1" spans="1:24" ht="18">
      <c r="A1" s="298" t="s">
        <v>123</v>
      </c>
      <c r="B1" s="298"/>
      <c r="C1" s="298"/>
      <c r="D1" s="298"/>
      <c r="E1" s="298"/>
      <c r="F1" s="298"/>
      <c r="G1" s="298"/>
      <c r="H1" s="298"/>
      <c r="I1" s="298"/>
      <c r="J1" s="298"/>
      <c r="K1" s="298"/>
      <c r="L1" s="298"/>
      <c r="M1" s="298"/>
      <c r="N1" s="298"/>
      <c r="O1" s="298"/>
      <c r="P1" s="298"/>
      <c r="Q1" s="298"/>
      <c r="R1" s="298"/>
      <c r="S1" s="298"/>
    </row>
    <row r="2" spans="1:24" ht="3" customHeight="1" thickBot="1">
      <c r="A2" s="32"/>
      <c r="B2" s="32"/>
      <c r="C2" s="32"/>
      <c r="D2" s="32"/>
      <c r="E2" s="32"/>
      <c r="F2" s="32"/>
      <c r="G2" s="32"/>
      <c r="H2" s="32"/>
      <c r="I2" s="32"/>
      <c r="J2" s="32"/>
      <c r="K2" s="32"/>
      <c r="L2" s="32"/>
      <c r="M2" s="32"/>
      <c r="N2" s="32"/>
      <c r="O2" s="32"/>
      <c r="P2" s="32"/>
      <c r="Q2" s="32"/>
      <c r="R2" s="32"/>
    </row>
    <row r="3" spans="1:24" ht="18" customHeight="1" thickTop="1" thickBot="1">
      <c r="A3" s="299" t="s">
        <v>124</v>
      </c>
      <c r="B3" s="299"/>
      <c r="C3" s="299"/>
      <c r="D3" s="299"/>
      <c r="E3" s="299"/>
      <c r="F3" s="299"/>
      <c r="G3" s="299"/>
      <c r="H3" s="299"/>
      <c r="I3" s="299"/>
      <c r="J3" s="299"/>
      <c r="K3" s="299"/>
      <c r="L3" s="299"/>
      <c r="M3" s="299"/>
      <c r="N3" s="299"/>
      <c r="O3" s="299"/>
      <c r="P3" s="299"/>
      <c r="Q3" s="299"/>
      <c r="R3" s="299"/>
      <c r="S3" s="299"/>
    </row>
    <row r="4" spans="1:24" ht="3" customHeight="1" thickTop="1" thickBot="1">
      <c r="A4" s="296"/>
      <c r="B4" s="297"/>
      <c r="C4" s="297"/>
      <c r="D4" s="297"/>
      <c r="E4" s="297"/>
      <c r="F4" s="297"/>
      <c r="G4" s="297"/>
      <c r="H4" s="297"/>
      <c r="I4" s="297"/>
      <c r="J4" s="297"/>
      <c r="K4" s="297"/>
      <c r="L4" s="297"/>
      <c r="M4" s="297"/>
      <c r="N4" s="297"/>
      <c r="O4" s="297"/>
      <c r="P4" s="297"/>
      <c r="Q4" s="297"/>
      <c r="R4" s="297"/>
      <c r="S4" s="297"/>
    </row>
    <row r="5" spans="1:24" ht="13.5">
      <c r="A5" s="348" t="s">
        <v>125</v>
      </c>
      <c r="B5" s="349"/>
      <c r="C5" s="349"/>
      <c r="D5" s="349"/>
      <c r="E5" s="349"/>
      <c r="F5" s="349"/>
      <c r="G5" s="349"/>
      <c r="H5" s="349"/>
      <c r="I5" s="349"/>
      <c r="J5" s="349"/>
      <c r="K5" s="349"/>
      <c r="L5" s="349"/>
      <c r="M5" s="349"/>
      <c r="N5" s="349"/>
      <c r="O5" s="349"/>
      <c r="P5" s="349"/>
      <c r="Q5" s="349"/>
      <c r="R5" s="349"/>
      <c r="S5" s="350"/>
    </row>
    <row r="6" spans="1:24" ht="13.5">
      <c r="A6" s="351" t="s">
        <v>11</v>
      </c>
      <c r="B6" s="352"/>
      <c r="C6" s="353" t="str">
        <f>IF('2a.  Simple Form Data Entry'!G11="", "   ",'2a.  Simple Form Data Entry'!G11)</f>
        <v>Valley Regional Fire Authority - Auburn</v>
      </c>
      <c r="D6" s="353"/>
      <c r="E6" s="353"/>
      <c r="F6" s="353"/>
      <c r="G6" s="353"/>
      <c r="H6" s="353"/>
      <c r="I6" s="353"/>
      <c r="J6" s="353"/>
      <c r="L6" s="247" t="s">
        <v>29</v>
      </c>
      <c r="M6" s="247"/>
      <c r="O6" s="354"/>
      <c r="Q6" s="354"/>
      <c r="R6" s="355" t="str">
        <f>IF('2a.  Simple Form Data Entry'!G17="", "   ",'2a.  Simple Form Data Entry'!G17)</f>
        <v>Five Years</v>
      </c>
      <c r="S6" s="235"/>
      <c r="T6" s="7"/>
    </row>
    <row r="7" spans="1:24" ht="13.5" customHeight="1">
      <c r="A7" s="356" t="s">
        <v>126</v>
      </c>
      <c r="B7" s="282"/>
      <c r="C7" s="357" t="str">
        <f>IF('2a.  Simple Form Data Entry'!G12="", "   ",'2a.  Simple Form Data Entry'!G12)</f>
        <v>Public Health - Seattle King County</v>
      </c>
      <c r="D7" s="357"/>
      <c r="E7" s="357"/>
      <c r="F7" s="357"/>
      <c r="G7" s="357"/>
      <c r="H7" s="357"/>
      <c r="I7" s="357"/>
      <c r="J7" s="357"/>
      <c r="L7" s="8" t="s">
        <v>32</v>
      </c>
      <c r="M7" s="8"/>
      <c r="P7" s="358"/>
      <c r="Q7" s="358"/>
      <c r="R7" s="358" t="str">
        <f>'2a.  Simple Form Data Entry'!G18</f>
        <v>N/A</v>
      </c>
      <c r="S7" s="43"/>
      <c r="T7" s="7"/>
    </row>
    <row r="8" spans="1:24" ht="13.5" customHeight="1">
      <c r="A8" s="359" t="s">
        <v>23</v>
      </c>
      <c r="B8" s="360"/>
      <c r="C8" s="361" t="str">
        <f>IF('2a.  Simple Form Data Entry'!G15="", "   ",'2a.  Simple Form Data Entry'!G15)</f>
        <v>Sandy Ou / Steven Tease</v>
      </c>
      <c r="E8" s="361"/>
      <c r="F8" s="360" t="s">
        <v>26</v>
      </c>
      <c r="G8" s="360"/>
      <c r="H8" s="361" t="str">
        <f>IF('2a.  Simple Form Data Entry'!G15="", " ", '2a.  Simple Form Data Entry'!G16)</f>
        <v>2/3/2026</v>
      </c>
      <c r="I8" s="361"/>
      <c r="J8" s="361"/>
      <c r="L8" s="282" t="s">
        <v>17</v>
      </c>
      <c r="M8" s="282"/>
      <c r="N8" s="282"/>
      <c r="O8" s="282"/>
      <c r="P8" s="60"/>
      <c r="Q8" s="60"/>
      <c r="R8" s="354" t="str">
        <f>IF('2a.  Simple Form Data Entry'!G13="", "   ",'2a.  Simple Form Data Entry'!G13)</f>
        <v>Lease Renewal</v>
      </c>
      <c r="S8" s="362"/>
      <c r="T8" s="361"/>
      <c r="U8" s="361"/>
      <c r="V8" s="361"/>
      <c r="W8" s="361"/>
      <c r="X8" s="361"/>
    </row>
    <row r="9" spans="1:24" ht="13.5" customHeight="1">
      <c r="A9" s="359" t="s">
        <v>127</v>
      </c>
      <c r="B9" s="360"/>
      <c r="C9" s="247"/>
      <c r="D9" s="361"/>
      <c r="E9" s="361"/>
      <c r="F9" s="360" t="s">
        <v>128</v>
      </c>
      <c r="G9" s="360"/>
      <c r="H9" s="361"/>
      <c r="I9" s="361"/>
      <c r="J9" s="361"/>
      <c r="L9" s="282" t="s">
        <v>20</v>
      </c>
      <c r="M9" s="282"/>
      <c r="N9" s="282"/>
      <c r="O9" s="282"/>
      <c r="P9" s="44"/>
      <c r="Q9" s="44"/>
      <c r="R9" s="354" t="str">
        <f>IF('2a.  Simple Form Data Entry'!G14="", "   ",'2a.  Simple Form Data Entry'!G14)</f>
        <v>Stand Alone</v>
      </c>
      <c r="S9" s="362"/>
      <c r="T9" s="361"/>
      <c r="U9" s="361"/>
      <c r="V9" s="361"/>
      <c r="W9" s="361"/>
      <c r="X9" s="361"/>
    </row>
    <row r="10" spans="1:24">
      <c r="A10" s="231" t="s">
        <v>9</v>
      </c>
      <c r="B10" s="39"/>
      <c r="C10" s="302" t="str">
        <f>IF('2a.  Simple Form Data Entry'!G10="", " ", '2a.  Simple Form Data Entry'!G10)</f>
        <v xml:space="preserve">Valley Regional Fire Authority - King County Medic One Auburn </v>
      </c>
      <c r="D10" s="302"/>
      <c r="E10" s="302"/>
      <c r="F10" s="302"/>
      <c r="G10" s="302"/>
      <c r="H10" s="302"/>
      <c r="I10" s="302"/>
      <c r="J10" s="302"/>
      <c r="K10" s="302"/>
      <c r="L10" s="302"/>
      <c r="M10" s="302"/>
      <c r="N10" s="302"/>
      <c r="O10" s="302"/>
      <c r="P10" s="302"/>
      <c r="Q10" s="302"/>
      <c r="R10" s="302"/>
      <c r="S10" s="303"/>
      <c r="T10" s="7"/>
    </row>
    <row r="11" spans="1:24" ht="12.95" thickBot="1">
      <c r="A11" s="232"/>
      <c r="B11" s="233"/>
      <c r="C11" s="304"/>
      <c r="D11" s="304"/>
      <c r="E11" s="304"/>
      <c r="F11" s="304"/>
      <c r="G11" s="304"/>
      <c r="H11" s="304"/>
      <c r="I11" s="304"/>
      <c r="J11" s="304"/>
      <c r="K11" s="304"/>
      <c r="L11" s="304"/>
      <c r="M11" s="304"/>
      <c r="N11" s="304"/>
      <c r="O11" s="304"/>
      <c r="P11" s="304"/>
      <c r="Q11" s="304"/>
      <c r="R11" s="304"/>
      <c r="S11" s="305"/>
      <c r="T11" s="7"/>
    </row>
    <row r="12" spans="1:24" ht="3" customHeight="1" thickBot="1">
      <c r="A12" s="247"/>
      <c r="B12" s="247"/>
      <c r="D12" s="247"/>
      <c r="E12" s="247"/>
      <c r="F12" s="247"/>
      <c r="G12" s="247"/>
      <c r="H12" s="247"/>
      <c r="I12" s="247"/>
      <c r="J12" s="247"/>
      <c r="K12" s="247"/>
      <c r="L12" s="247"/>
      <c r="M12" s="247"/>
      <c r="N12" s="247"/>
      <c r="O12" s="247"/>
      <c r="P12" s="247"/>
      <c r="Q12" s="247"/>
      <c r="R12" s="247"/>
      <c r="T12" s="7"/>
    </row>
    <row r="13" spans="1:24" ht="18.75" customHeight="1" thickTop="1" thickBot="1">
      <c r="A13" s="299" t="s">
        <v>129</v>
      </c>
      <c r="B13" s="299"/>
      <c r="C13" s="299"/>
      <c r="D13" s="299"/>
      <c r="E13" s="299"/>
      <c r="F13" s="299"/>
      <c r="G13" s="299"/>
      <c r="H13" s="299"/>
      <c r="I13" s="299"/>
      <c r="J13" s="299"/>
      <c r="K13" s="299"/>
      <c r="L13" s="299"/>
      <c r="M13" s="299"/>
      <c r="N13" s="299"/>
      <c r="O13" s="299"/>
      <c r="P13" s="299"/>
      <c r="Q13" s="299"/>
      <c r="R13" s="299"/>
      <c r="S13" s="299"/>
      <c r="T13" s="7"/>
    </row>
    <row r="14" spans="1:24" ht="3" customHeight="1" thickTop="1" thickBot="1">
      <c r="A14" s="247"/>
      <c r="B14" s="247"/>
      <c r="D14" s="247"/>
      <c r="E14" s="247"/>
      <c r="F14" s="247"/>
      <c r="G14" s="247"/>
      <c r="H14" s="247"/>
      <c r="I14" s="247"/>
      <c r="J14" s="247"/>
      <c r="K14" s="247"/>
      <c r="L14" s="247"/>
      <c r="M14" s="247"/>
      <c r="N14" s="247"/>
      <c r="O14" s="247"/>
      <c r="P14" s="247"/>
      <c r="Q14" s="247"/>
      <c r="R14" s="247"/>
      <c r="T14" s="7"/>
    </row>
    <row r="15" spans="1:24" ht="16.5" customHeight="1" thickTop="1" thickBot="1">
      <c r="A15" s="300" t="s">
        <v>130</v>
      </c>
      <c r="B15" s="300"/>
      <c r="C15" s="300"/>
      <c r="D15" s="300"/>
      <c r="E15" s="300"/>
      <c r="F15" s="300"/>
      <c r="G15" s="300"/>
      <c r="H15" s="300"/>
      <c r="I15" s="300"/>
      <c r="J15" s="300"/>
      <c r="K15" s="300"/>
      <c r="L15" s="300"/>
      <c r="M15" s="300"/>
      <c r="N15" s="300"/>
      <c r="O15" s="300"/>
      <c r="P15" s="300"/>
      <c r="Q15" s="300"/>
      <c r="R15" s="300"/>
      <c r="S15" s="300"/>
      <c r="T15" s="7"/>
    </row>
    <row r="16" spans="1:24" ht="3" customHeight="1" thickTop="1" thickBot="1">
      <c r="A16" s="247"/>
      <c r="B16" s="247"/>
      <c r="D16" s="247"/>
      <c r="E16" s="247"/>
      <c r="F16" s="247"/>
      <c r="G16" s="247"/>
      <c r="H16" s="247"/>
      <c r="I16" s="247"/>
      <c r="J16" s="247"/>
      <c r="K16" s="247"/>
      <c r="L16" s="247"/>
      <c r="M16" s="247"/>
      <c r="N16" s="247"/>
      <c r="O16" s="247"/>
      <c r="P16" s="247"/>
      <c r="Q16" s="247"/>
      <c r="R16" s="247"/>
      <c r="T16" s="7"/>
    </row>
    <row r="17" spans="1:20" ht="31.5" customHeight="1" thickBot="1">
      <c r="A17" s="301" t="s">
        <v>131</v>
      </c>
      <c r="B17" s="301"/>
      <c r="C17" s="301"/>
      <c r="D17" s="301"/>
      <c r="E17" s="363" t="str">
        <f>IF('2a.  Simple Form Data Entry'!G39="N", "NA",'2a.  Simple Form Data Entry'!G40)</f>
        <v>NA</v>
      </c>
      <c r="F17" s="364"/>
      <c r="G17" s="365"/>
      <c r="H17" s="315" t="s">
        <v>132</v>
      </c>
      <c r="I17" s="301"/>
      <c r="J17" s="301"/>
      <c r="K17" s="301"/>
      <c r="L17" s="301"/>
      <c r="M17" s="301"/>
      <c r="N17" s="221"/>
      <c r="O17" s="366" t="str">
        <f>IF('2a.  Simple Form Data Entry'!G39="N", "NA",'2a.  Simple Form Data Entry'!G41)</f>
        <v>NA</v>
      </c>
      <c r="P17" s="367"/>
      <c r="Q17" s="367"/>
      <c r="R17" s="367"/>
      <c r="S17" s="368"/>
      <c r="T17" s="7"/>
    </row>
    <row r="18" spans="1:20" ht="3" customHeight="1" thickBot="1">
      <c r="A18" s="247"/>
      <c r="B18" s="247"/>
      <c r="D18" s="247"/>
      <c r="E18" s="247"/>
      <c r="F18" s="247"/>
      <c r="G18" s="247"/>
      <c r="H18" s="247"/>
      <c r="I18" s="247"/>
      <c r="J18" s="247"/>
      <c r="K18" s="247"/>
      <c r="L18" s="247"/>
      <c r="M18" s="247"/>
      <c r="N18" s="247"/>
      <c r="O18" s="247"/>
      <c r="P18" s="247"/>
      <c r="Q18" s="247"/>
      <c r="R18" s="247"/>
      <c r="T18" s="7"/>
    </row>
    <row r="19" spans="1:20" ht="15.75" customHeight="1" thickTop="1" thickBot="1">
      <c r="A19" s="300" t="s">
        <v>133</v>
      </c>
      <c r="B19" s="300"/>
      <c r="C19" s="300"/>
      <c r="D19" s="300"/>
      <c r="E19" s="300"/>
      <c r="F19" s="300"/>
      <c r="G19" s="300"/>
      <c r="H19" s="300"/>
      <c r="I19" s="300"/>
      <c r="J19" s="300"/>
      <c r="K19" s="300"/>
      <c r="L19" s="300"/>
      <c r="M19" s="300"/>
      <c r="N19" s="300"/>
      <c r="O19" s="300"/>
      <c r="P19" s="300"/>
      <c r="Q19" s="300"/>
      <c r="R19" s="300"/>
      <c r="S19" s="300"/>
      <c r="T19" s="7"/>
    </row>
    <row r="20" spans="1:20" ht="3" customHeight="1" thickTop="1">
      <c r="A20" s="247"/>
      <c r="B20" s="247"/>
      <c r="D20" s="247"/>
      <c r="E20" s="247"/>
      <c r="F20" s="247"/>
      <c r="G20" s="247"/>
      <c r="H20" s="247"/>
      <c r="I20" s="247"/>
      <c r="J20" s="247"/>
      <c r="K20" s="247"/>
      <c r="L20" s="247"/>
      <c r="M20" s="247"/>
      <c r="N20" s="247"/>
      <c r="O20" s="247"/>
      <c r="P20" s="247"/>
      <c r="Q20" s="247"/>
      <c r="R20" s="247"/>
      <c r="T20" s="7"/>
    </row>
    <row r="21" spans="1:20" ht="13.5">
      <c r="A21" s="247" t="s">
        <v>134</v>
      </c>
      <c r="B21" s="247"/>
      <c r="D21" s="247"/>
      <c r="E21" s="247"/>
      <c r="F21" s="247"/>
      <c r="G21" s="247"/>
      <c r="H21" s="247"/>
      <c r="I21" s="247"/>
      <c r="J21" s="247"/>
      <c r="K21" s="247"/>
      <c r="L21" s="247"/>
      <c r="M21" s="247"/>
      <c r="N21" s="247"/>
      <c r="O21" s="247"/>
      <c r="P21" s="247"/>
      <c r="Q21" s="247"/>
      <c r="R21" s="247"/>
      <c r="T21" s="7"/>
    </row>
    <row r="22" spans="1:20" ht="3" customHeight="1">
      <c r="A22" s="249"/>
      <c r="B22" s="250"/>
      <c r="C22" s="250"/>
      <c r="D22" s="250"/>
      <c r="E22" s="250"/>
      <c r="F22" s="250"/>
      <c r="G22" s="250"/>
      <c r="H22" s="250"/>
      <c r="I22" s="250"/>
      <c r="J22" s="250"/>
      <c r="K22" s="250"/>
      <c r="L22" s="250"/>
      <c r="M22" s="250"/>
      <c r="N22" s="250"/>
      <c r="O22" s="250"/>
      <c r="P22" s="250"/>
      <c r="Q22" s="250"/>
      <c r="R22" s="250"/>
      <c r="S22" s="250"/>
      <c r="T22" s="7"/>
    </row>
    <row r="23" spans="1:20" ht="15.6" thickBot="1">
      <c r="A23" s="6" t="s">
        <v>135</v>
      </c>
      <c r="B23" s="6"/>
      <c r="C23" s="247"/>
      <c r="D23" s="247"/>
      <c r="E23" s="247"/>
      <c r="F23" s="247"/>
      <c r="G23" s="247"/>
      <c r="H23" s="247"/>
      <c r="I23" s="247"/>
      <c r="J23" s="247"/>
      <c r="K23" s="247"/>
      <c r="L23" s="247"/>
      <c r="M23" s="247"/>
      <c r="N23" s="247"/>
      <c r="O23" s="247"/>
      <c r="P23" s="247"/>
      <c r="Q23" s="247"/>
      <c r="R23" s="247"/>
      <c r="T23" s="7"/>
    </row>
    <row r="24" spans="1:20" ht="41.1" thickBot="1">
      <c r="A24" s="369" t="s">
        <v>86</v>
      </c>
      <c r="B24" s="75"/>
      <c r="C24" s="76"/>
      <c r="D24" s="77" t="s">
        <v>136</v>
      </c>
      <c r="E24" s="77" t="s">
        <v>137</v>
      </c>
      <c r="F24" s="77" t="s">
        <v>40</v>
      </c>
      <c r="G24" s="83" t="s">
        <v>87</v>
      </c>
      <c r="H24" s="77" t="s">
        <v>138</v>
      </c>
      <c r="I24" s="77" t="str">
        <f>'2a.  Simple Form Data Entry'!N57</f>
        <v>Sum of Revenues Prior to 2026</v>
      </c>
      <c r="J24" s="77">
        <f>'2a.  Simple Form Data Entry'!G19</f>
        <v>2026</v>
      </c>
      <c r="K24" s="78">
        <f>J24+1</f>
        <v>2027</v>
      </c>
      <c r="L24" s="78" t="str">
        <f>CONCATENATE(J24," / ",K24)</f>
        <v>2026 / 2027</v>
      </c>
      <c r="M24" s="78">
        <f>K24+1</f>
        <v>2028</v>
      </c>
      <c r="N24" s="78">
        <f>M24+1</f>
        <v>2029</v>
      </c>
      <c r="O24" s="78" t="str">
        <f>CONCATENATE(M24," / ",N24)</f>
        <v>2028 / 2029</v>
      </c>
      <c r="P24" s="78">
        <f>N24+1</f>
        <v>2030</v>
      </c>
      <c r="Q24" s="78">
        <f>P24+1</f>
        <v>2031</v>
      </c>
      <c r="R24" s="78" t="str">
        <f>CONCATENATE(P24," / ",Q24)</f>
        <v>2030 / 2031</v>
      </c>
      <c r="S24" s="79" t="s">
        <v>139</v>
      </c>
      <c r="T24" s="7"/>
    </row>
    <row r="25" spans="1:20" ht="13.5">
      <c r="A25" s="72" t="str">
        <f>IF('2a.  Simple Form Data Entry'!C58="", "   ", '2a.  Simple Form Data Entry'!C58)</f>
        <v xml:space="preserve">   </v>
      </c>
      <c r="B25" s="9"/>
      <c r="C25" s="9"/>
      <c r="D25" s="143" t="str">
        <f>IF(A25="   ", "   ",  IF(A25='2a.  Simple Form Data Entry'!$G$21, '2a.  Simple Form Data Entry'!J$21, IF(A25='2a.  Simple Form Data Entry'!$G$22,'2a.  Simple Form Data Entry'!J$22, IF(A25='2a.  Simple Form Data Entry'!$G$23, '2a.  Simple Form Data Entry'!J$23, IF(A25='2a.  Simple Form Data Entry'!$G$24, '2a.  Simple Form Data Entry'!$J$24, IF(A25='2a.  Simple Form Data Entry'!$G$25,'2a.  Simple Form Data Entry'!J$25, IF(A25='2a.  Simple Form Data Entry'!$G$26,'2a.  Simple Form Data Entry'!J$26, "   ")))))))</f>
        <v xml:space="preserve">   </v>
      </c>
      <c r="E25" s="73" t="str">
        <f>IF(A25="   ", "   ",  IF(A25='2a.  Simple Form Data Entry'!$G$21, '2a.  Simple Form Data Entry'!K$21, IF(A25='2a.  Simple Form Data Entry'!$G$22,'2a.  Simple Form Data Entry'!K$22, IF(A25='2a.  Simple Form Data Entry'!$G$23, '2a.  Simple Form Data Entry'!K$23, IF(A25='2a.  Simple Form Data Entry'!$G$24, '2a.  Simple Form Data Entry'!$K$24, IF(A25='2a.  Simple Form Data Entry'!G$25,'2a.  Simple Form Data Entry'!K$25, IF(A25='2a.  Simple Form Data Entry'!G$26,'2a.  Simple Form Data Entry'!K$26, "   ")))))))</f>
        <v xml:space="preserve">   </v>
      </c>
      <c r="F25" s="143" t="str">
        <f>IF(A25="   ", "   ",  IF(A25='2a.  Simple Form Data Entry'!$G$21, '2a.  Simple Form Data Entry'!L$21, IF(A25='2a.  Simple Form Data Entry'!$G$22,'2a.  Simple Form Data Entry'!L$22, IF(A25='2a.  Simple Form Data Entry'!$G$23, '2a.  Simple Form Data Entry'!L$23, IF(A25='2a.  Simple Form Data Entry'!$G$24, '2a.  Simple Form Data Entry'!$L$24, IF(A25='2a.  Simple Form Data Entry'!G$25,'2a.  Simple Form Data Entry'!L$25, IF(A25='2a.  Simple Form Data Entry'!G$26,'2a.  Simple Form Data Entry'!L$26, "   ")))))))</f>
        <v xml:space="preserve">   </v>
      </c>
      <c r="G25" s="10" t="str">
        <f>IF(A25="", "   ", '2a.  Simple Form Data Entry'!D58)</f>
        <v xml:space="preserve"> </v>
      </c>
      <c r="H25" s="13" t="str">
        <f>IF('2a.  Simple Form Data Entry'!E58="", "   ",'2a.  Simple Form Data Entry'!E58)</f>
        <v xml:space="preserve">   </v>
      </c>
      <c r="I25" s="65">
        <f>'2a.  Simple Form Data Entry'!N58</f>
        <v>0</v>
      </c>
      <c r="J25" s="65">
        <f>'2a.  Simple Form Data Entry'!G58</f>
        <v>0</v>
      </c>
      <c r="K25" s="65">
        <f>'2a.  Simple Form Data Entry'!H58</f>
        <v>0</v>
      </c>
      <c r="L25" s="65">
        <f>J25+K25</f>
        <v>0</v>
      </c>
      <c r="M25" s="65">
        <f>'2a.  Simple Form Data Entry'!I58</f>
        <v>0</v>
      </c>
      <c r="N25" s="65">
        <f>'2a.  Simple Form Data Entry'!J58</f>
        <v>0</v>
      </c>
      <c r="O25" s="65">
        <f t="shared" ref="O25:O31" si="0">M25+N25</f>
        <v>0</v>
      </c>
      <c r="P25" s="65">
        <f>'2a.  Simple Form Data Entry'!K58</f>
        <v>0</v>
      </c>
      <c r="Q25" s="65">
        <f>'2a.  Simple Form Data Entry'!L58</f>
        <v>0</v>
      </c>
      <c r="R25" s="65">
        <f t="shared" ref="R25:R31" si="1">P25+Q25</f>
        <v>0</v>
      </c>
      <c r="S25" s="74">
        <f>'2a.  Simple Form Data Entry'!M58</f>
        <v>0</v>
      </c>
      <c r="T25" s="7"/>
    </row>
    <row r="26" spans="1:20" ht="13.5">
      <c r="A26" s="68" t="str">
        <f>IF('2a.  Simple Form Data Entry'!C59="", "   ", '2a.  Simple Form Data Entry'!C59)</f>
        <v xml:space="preserve">   </v>
      </c>
      <c r="B26" s="61"/>
      <c r="C26" s="61"/>
      <c r="D26" s="143" t="str">
        <f>IF(A26="   ", "   ",  IF(A26='2a.  Simple Form Data Entry'!$G$21, '2a.  Simple Form Data Entry'!J$21, IF(A26='2a.  Simple Form Data Entry'!$G$22,'2a.  Simple Form Data Entry'!J$22, IF(A26='2a.  Simple Form Data Entry'!$G$23, '2a.  Simple Form Data Entry'!J$23, IF(A26='2a.  Simple Form Data Entry'!$G$24, '2a.  Simple Form Data Entry'!$J$24, IF(A26='2a.  Simple Form Data Entry'!$G$25,'2a.  Simple Form Data Entry'!J$25, IF(A26='2a.  Simple Form Data Entry'!$G$26,'2a.  Simple Form Data Entry'!J$26, "   ")))))))</f>
        <v xml:space="preserve">   </v>
      </c>
      <c r="E26" s="73" t="str">
        <f>IF(A26="   ", "   ",  IF(A26='2a.  Simple Form Data Entry'!$G$21, '2a.  Simple Form Data Entry'!K$21, IF(A26='2a.  Simple Form Data Entry'!$G$22,'2a.  Simple Form Data Entry'!K$22, IF(A26='2a.  Simple Form Data Entry'!$G$23, '2a.  Simple Form Data Entry'!K$23, IF(A26='2a.  Simple Form Data Entry'!$G$24, '2a.  Simple Form Data Entry'!$K$24, IF(A26='2a.  Simple Form Data Entry'!G$25,'2a.  Simple Form Data Entry'!K$25, IF(A26='2a.  Simple Form Data Entry'!G$26,'2a.  Simple Form Data Entry'!K$26, "   ")))))))</f>
        <v xml:space="preserve">   </v>
      </c>
      <c r="F26" s="143" t="str">
        <f>IF(A26="   ", "   ",  IF(A26='2a.  Simple Form Data Entry'!$G$21, '2a.  Simple Form Data Entry'!L$21, IF(A26='2a.  Simple Form Data Entry'!$G$22,'2a.  Simple Form Data Entry'!L$22, IF(A26='2a.  Simple Form Data Entry'!$G$23, '2a.  Simple Form Data Entry'!L$23, IF(A26='2a.  Simple Form Data Entry'!$G$24, '2a.  Simple Form Data Entry'!$L$24, IF(A26='2a.  Simple Form Data Entry'!G$25,'2a.  Simple Form Data Entry'!L$25, IF(A26='2a.  Simple Form Data Entry'!G$26,'2a.  Simple Form Data Entry'!L$26, "   ")))))))</f>
        <v xml:space="preserve">   </v>
      </c>
      <c r="G26" s="10" t="str">
        <f>IF(A26="", "   ", '2a.  Simple Form Data Entry'!D59)</f>
        <v xml:space="preserve"> </v>
      </c>
      <c r="H26" s="62" t="str">
        <f>IF('2a.  Simple Form Data Entry'!E59="", "   ",'2a.  Simple Form Data Entry'!E59)</f>
        <v xml:space="preserve">   </v>
      </c>
      <c r="I26" s="65">
        <f>'2a.  Simple Form Data Entry'!N59</f>
        <v>0</v>
      </c>
      <c r="J26" s="63">
        <f>'2a.  Simple Form Data Entry'!G59</f>
        <v>0</v>
      </c>
      <c r="K26" s="63">
        <f>'2a.  Simple Form Data Entry'!H59</f>
        <v>0</v>
      </c>
      <c r="L26" s="65">
        <f t="shared" ref="L26:L31" si="2">J26+K26</f>
        <v>0</v>
      </c>
      <c r="M26" s="63">
        <f>'2a.  Simple Form Data Entry'!I59</f>
        <v>0</v>
      </c>
      <c r="N26" s="63">
        <f>'2a.  Simple Form Data Entry'!J59</f>
        <v>0</v>
      </c>
      <c r="O26" s="65">
        <f t="shared" si="0"/>
        <v>0</v>
      </c>
      <c r="P26" s="63">
        <f>'2a.  Simple Form Data Entry'!K59</f>
        <v>0</v>
      </c>
      <c r="Q26" s="63">
        <f>'2a.  Simple Form Data Entry'!L59</f>
        <v>0</v>
      </c>
      <c r="R26" s="65">
        <f t="shared" si="1"/>
        <v>0</v>
      </c>
      <c r="S26" s="71">
        <f>'2a.  Simple Form Data Entry'!M59</f>
        <v>0</v>
      </c>
      <c r="T26" s="7"/>
    </row>
    <row r="27" spans="1:20" ht="13.5">
      <c r="A27" s="68" t="str">
        <f>IF('2a.  Simple Form Data Entry'!C60="", "   ", '2a.  Simple Form Data Entry'!C60)</f>
        <v xml:space="preserve">   </v>
      </c>
      <c r="B27" s="69"/>
      <c r="C27" s="69"/>
      <c r="D27" s="143" t="str">
        <f>IF(A27="   ", "   ",  IF(A27='2a.  Simple Form Data Entry'!$G$21, '2a.  Simple Form Data Entry'!J$21, IF(A27='2a.  Simple Form Data Entry'!$G$22,'2a.  Simple Form Data Entry'!J$22, IF(A27='2a.  Simple Form Data Entry'!$G$23, '2a.  Simple Form Data Entry'!J$23, IF(A27='2a.  Simple Form Data Entry'!$G$24, '2a.  Simple Form Data Entry'!$J$24, IF(A27='2a.  Simple Form Data Entry'!$G$25,'2a.  Simple Form Data Entry'!J$25, IF(A27='2a.  Simple Form Data Entry'!$G$26,'2a.  Simple Form Data Entry'!J$26, "   ")))))))</f>
        <v xml:space="preserve">   </v>
      </c>
      <c r="E27" s="73" t="str">
        <f>IF(A27="   ", "   ",  IF(A27='2a.  Simple Form Data Entry'!$G$21, '2a.  Simple Form Data Entry'!K$21, IF(A27='2a.  Simple Form Data Entry'!$G$22,'2a.  Simple Form Data Entry'!K$22, IF(A27='2a.  Simple Form Data Entry'!$G$23, '2a.  Simple Form Data Entry'!K$23, IF(A27='2a.  Simple Form Data Entry'!$G$24, '2a.  Simple Form Data Entry'!$K$24, IF(A27='2a.  Simple Form Data Entry'!G$25,'2a.  Simple Form Data Entry'!K$25, IF(A27='2a.  Simple Form Data Entry'!G$26,'2a.  Simple Form Data Entry'!K$26, "   ")))))))</f>
        <v xml:space="preserve">   </v>
      </c>
      <c r="F27" s="143" t="str">
        <f>IF(A27="   ", "   ",  IF(A27='2a.  Simple Form Data Entry'!$G$21, '2a.  Simple Form Data Entry'!L$21, IF(A27='2a.  Simple Form Data Entry'!$G$22,'2a.  Simple Form Data Entry'!L$22, IF(A27='2a.  Simple Form Data Entry'!$G$23, '2a.  Simple Form Data Entry'!L$23, IF(A27='2a.  Simple Form Data Entry'!$G$24, '2a.  Simple Form Data Entry'!$L$24, IF(A27='2a.  Simple Form Data Entry'!G$25,'2a.  Simple Form Data Entry'!L$25, IF(A27='2a.  Simple Form Data Entry'!G$26,'2a.  Simple Form Data Entry'!L$26, "   ")))))))</f>
        <v xml:space="preserve">   </v>
      </c>
      <c r="G27" s="10" t="str">
        <f>IF(A27="", "   ", '2a.  Simple Form Data Entry'!D60)</f>
        <v xml:space="preserve"> </v>
      </c>
      <c r="H27" s="153" t="str">
        <f>IF('2a.  Simple Form Data Entry'!E60="", "   ",'2a.  Simple Form Data Entry'!E60)</f>
        <v xml:space="preserve">   </v>
      </c>
      <c r="I27" s="65">
        <f>'2a.  Simple Form Data Entry'!N60</f>
        <v>0</v>
      </c>
      <c r="J27" s="63">
        <f>'2a.  Simple Form Data Entry'!G60</f>
        <v>0</v>
      </c>
      <c r="K27" s="63">
        <f>'2a.  Simple Form Data Entry'!H60</f>
        <v>0</v>
      </c>
      <c r="L27" s="65">
        <f t="shared" si="2"/>
        <v>0</v>
      </c>
      <c r="M27" s="63">
        <f>'2a.  Simple Form Data Entry'!I60</f>
        <v>0</v>
      </c>
      <c r="N27" s="63">
        <f>'2a.  Simple Form Data Entry'!J60</f>
        <v>0</v>
      </c>
      <c r="O27" s="65">
        <f t="shared" si="0"/>
        <v>0</v>
      </c>
      <c r="P27" s="63">
        <f>'2a.  Simple Form Data Entry'!K60</f>
        <v>0</v>
      </c>
      <c r="Q27" s="63">
        <f>'2a.  Simple Form Data Entry'!L60</f>
        <v>0</v>
      </c>
      <c r="R27" s="65">
        <f t="shared" si="1"/>
        <v>0</v>
      </c>
      <c r="S27" s="71">
        <f>'2a.  Simple Form Data Entry'!M60</f>
        <v>0</v>
      </c>
      <c r="T27" s="7"/>
    </row>
    <row r="28" spans="1:20" ht="13.5" hidden="1">
      <c r="A28" s="68" t="str">
        <f>IF('2a.  Simple Form Data Entry'!C61="", "   ", '2a.  Simple Form Data Entry'!C61)</f>
        <v xml:space="preserve">   </v>
      </c>
      <c r="B28" s="69"/>
      <c r="C28" s="69"/>
      <c r="D28" s="143" t="str">
        <f>IF(A28="   ", "   ",  IF(A28='2a.  Simple Form Data Entry'!$G$21, '2a.  Simple Form Data Entry'!J$21, IF(A28='2a.  Simple Form Data Entry'!$G$22,'2a.  Simple Form Data Entry'!J$22, IF(A28='2a.  Simple Form Data Entry'!$G$23, '2a.  Simple Form Data Entry'!J$23, IF(A28='2a.  Simple Form Data Entry'!$G$24, '2a.  Simple Form Data Entry'!$J$24, IF(A28='2a.  Simple Form Data Entry'!$G$25,'2a.  Simple Form Data Entry'!J$25, IF(A28='2a.  Simple Form Data Entry'!$G$26,'2a.  Simple Form Data Entry'!J$26, "   ")))))))</f>
        <v xml:space="preserve">   </v>
      </c>
      <c r="E28" s="73" t="str">
        <f>IF(A28="   ", "   ",  IF(A28='2a.  Simple Form Data Entry'!$G$21, '2a.  Simple Form Data Entry'!K$21, IF(A28='2a.  Simple Form Data Entry'!$G$22,'2a.  Simple Form Data Entry'!K$22, IF(A28='2a.  Simple Form Data Entry'!$G$23, '2a.  Simple Form Data Entry'!K$23, IF(A28='2a.  Simple Form Data Entry'!$G$24, '2a.  Simple Form Data Entry'!$K$24, IF(A28='2a.  Simple Form Data Entry'!G$25,'2a.  Simple Form Data Entry'!K$25, IF(A28='2a.  Simple Form Data Entry'!G$26,'2a.  Simple Form Data Entry'!K$26, "   ")))))))</f>
        <v xml:space="preserve">   </v>
      </c>
      <c r="F28" s="143" t="str">
        <f>IF(A28="   ", "   ",  IF(A28='2a.  Simple Form Data Entry'!$G$21, '2a.  Simple Form Data Entry'!L$21, IF(A28='2a.  Simple Form Data Entry'!$G$22,'2a.  Simple Form Data Entry'!L$22, IF(A28='2a.  Simple Form Data Entry'!$G$23, '2a.  Simple Form Data Entry'!L$23, IF(A28='2a.  Simple Form Data Entry'!$G$24, '2a.  Simple Form Data Entry'!$L$24, IF(A28='2a.  Simple Form Data Entry'!G$25,'2a.  Simple Form Data Entry'!L$25, IF(A28='2a.  Simple Form Data Entry'!G$26,'2a.  Simple Form Data Entry'!L$26, "   ")))))))</f>
        <v xml:space="preserve">   </v>
      </c>
      <c r="G28" s="10" t="str">
        <f>IF(A28="", "   ", '2a.  Simple Form Data Entry'!D61)</f>
        <v xml:space="preserve"> </v>
      </c>
      <c r="H28" s="153" t="str">
        <f>IF('2a.  Simple Form Data Entry'!E61="", "   ",'2a.  Simple Form Data Entry'!E61)</f>
        <v xml:space="preserve">   </v>
      </c>
      <c r="I28" s="65">
        <f>'2a.  Simple Form Data Entry'!N61</f>
        <v>0</v>
      </c>
      <c r="J28" s="63">
        <f>'2a.  Simple Form Data Entry'!G61</f>
        <v>0</v>
      </c>
      <c r="K28" s="63">
        <f>'2a.  Simple Form Data Entry'!H61</f>
        <v>0</v>
      </c>
      <c r="L28" s="65">
        <f t="shared" si="2"/>
        <v>0</v>
      </c>
      <c r="M28" s="63">
        <f>'2a.  Simple Form Data Entry'!I61</f>
        <v>0</v>
      </c>
      <c r="N28" s="63">
        <f>'2a.  Simple Form Data Entry'!J61</f>
        <v>0</v>
      </c>
      <c r="O28" s="65">
        <f t="shared" si="0"/>
        <v>0</v>
      </c>
      <c r="P28" s="63">
        <f>'2a.  Simple Form Data Entry'!K61</f>
        <v>0</v>
      </c>
      <c r="Q28" s="63">
        <f>'2a.  Simple Form Data Entry'!L61</f>
        <v>0</v>
      </c>
      <c r="R28" s="65">
        <f t="shared" si="1"/>
        <v>0</v>
      </c>
      <c r="S28" s="71">
        <f>'2a.  Simple Form Data Entry'!M61</f>
        <v>0</v>
      </c>
      <c r="T28" s="7"/>
    </row>
    <row r="29" spans="1:20" ht="13.5" hidden="1">
      <c r="A29" s="68" t="str">
        <f>IF('2a.  Simple Form Data Entry'!C62="", "   ", '2a.  Simple Form Data Entry'!C62)</f>
        <v xml:space="preserve">   </v>
      </c>
      <c r="B29" s="70"/>
      <c r="C29" s="70"/>
      <c r="D29" s="143" t="str">
        <f>IF(A29="   ", "   ",  IF(A29='2a.  Simple Form Data Entry'!$G$21, '2a.  Simple Form Data Entry'!J$21, IF(A29='2a.  Simple Form Data Entry'!$G$22,'2a.  Simple Form Data Entry'!J$22, IF(A29='2a.  Simple Form Data Entry'!$G$23, '2a.  Simple Form Data Entry'!J$23, IF(A29='2a.  Simple Form Data Entry'!$G$24, '2a.  Simple Form Data Entry'!$J$24, IF(A29='2a.  Simple Form Data Entry'!$G$25,'2a.  Simple Form Data Entry'!J$25, IF(A29='2a.  Simple Form Data Entry'!$G$26,'2a.  Simple Form Data Entry'!J$26, "   ")))))))</f>
        <v xml:space="preserve">   </v>
      </c>
      <c r="E29" s="73" t="str">
        <f>IF(A29="   ", "   ",  IF(A29='2a.  Simple Form Data Entry'!$G$21, '2a.  Simple Form Data Entry'!K$21, IF(A29='2a.  Simple Form Data Entry'!$G$22,'2a.  Simple Form Data Entry'!K$22, IF(A29='2a.  Simple Form Data Entry'!$G$23, '2a.  Simple Form Data Entry'!K$23, IF(A29='2a.  Simple Form Data Entry'!$G$24, '2a.  Simple Form Data Entry'!$K$24, IF(A29='2a.  Simple Form Data Entry'!G$25,'2a.  Simple Form Data Entry'!K$25, IF(A29='2a.  Simple Form Data Entry'!G$26,'2a.  Simple Form Data Entry'!K$26, "   ")))))))</f>
        <v xml:space="preserve">   </v>
      </c>
      <c r="F29" s="143" t="str">
        <f>IF(A29="   ", "   ",  IF(A29='2a.  Simple Form Data Entry'!$G$21, '2a.  Simple Form Data Entry'!L$21, IF(A29='2a.  Simple Form Data Entry'!$G$22,'2a.  Simple Form Data Entry'!L$22, IF(A29='2a.  Simple Form Data Entry'!$G$23, '2a.  Simple Form Data Entry'!L$23, IF(A29='2a.  Simple Form Data Entry'!$G$24, '2a.  Simple Form Data Entry'!$L$24, IF(A29='2a.  Simple Form Data Entry'!G$25,'2a.  Simple Form Data Entry'!L$25, IF(A29='2a.  Simple Form Data Entry'!G$26,'2a.  Simple Form Data Entry'!L$26, "   ")))))))</f>
        <v xml:space="preserve">   </v>
      </c>
      <c r="G29" s="10" t="str">
        <f>IF(A29="", "   ", '2a.  Simple Form Data Entry'!D62)</f>
        <v xml:space="preserve"> </v>
      </c>
      <c r="H29" s="153" t="str">
        <f>IF('2a.  Simple Form Data Entry'!E62="", "   ",'2a.  Simple Form Data Entry'!E62)</f>
        <v xml:space="preserve">   </v>
      </c>
      <c r="I29" s="65">
        <f>'2a.  Simple Form Data Entry'!N62</f>
        <v>0</v>
      </c>
      <c r="J29" s="63">
        <f>'2a.  Simple Form Data Entry'!G62</f>
        <v>0</v>
      </c>
      <c r="K29" s="63">
        <f>'2a.  Simple Form Data Entry'!H62</f>
        <v>0</v>
      </c>
      <c r="L29" s="65">
        <f t="shared" si="2"/>
        <v>0</v>
      </c>
      <c r="M29" s="63">
        <f>'2a.  Simple Form Data Entry'!I62</f>
        <v>0</v>
      </c>
      <c r="N29" s="63">
        <f>'2a.  Simple Form Data Entry'!J62</f>
        <v>0</v>
      </c>
      <c r="O29" s="65">
        <f t="shared" si="0"/>
        <v>0</v>
      </c>
      <c r="P29" s="63">
        <f>'2a.  Simple Form Data Entry'!K62</f>
        <v>0</v>
      </c>
      <c r="Q29" s="63">
        <f>'2a.  Simple Form Data Entry'!L62</f>
        <v>0</v>
      </c>
      <c r="R29" s="65">
        <f t="shared" si="1"/>
        <v>0</v>
      </c>
      <c r="S29" s="71">
        <f>'2a.  Simple Form Data Entry'!M62</f>
        <v>0</v>
      </c>
      <c r="T29" s="7"/>
    </row>
    <row r="30" spans="1:20" ht="13.5" hidden="1">
      <c r="A30" s="68" t="str">
        <f>IF('2a.  Simple Form Data Entry'!C63="", "   ", '2a.  Simple Form Data Entry'!C63)</f>
        <v xml:space="preserve">   </v>
      </c>
      <c r="B30" s="70"/>
      <c r="C30" s="70"/>
      <c r="D30" s="143" t="str">
        <f>IF(A30="   ", "   ",  IF(A30='2a.  Simple Form Data Entry'!$G$21, '2a.  Simple Form Data Entry'!J$21, IF(A30='2a.  Simple Form Data Entry'!$G$22,'2a.  Simple Form Data Entry'!J$22, IF(A30='2a.  Simple Form Data Entry'!$G$23, '2a.  Simple Form Data Entry'!J$23, IF(A30='2a.  Simple Form Data Entry'!$G$24, '2a.  Simple Form Data Entry'!$J$24, IF(A30='2a.  Simple Form Data Entry'!$G$25,'2a.  Simple Form Data Entry'!J$25, IF(A30='2a.  Simple Form Data Entry'!$G$26,'2a.  Simple Form Data Entry'!J$26, "   ")))))))</f>
        <v xml:space="preserve">   </v>
      </c>
      <c r="E30" s="73" t="str">
        <f>IF(A30="   ", "   ",  IF(A30='2a.  Simple Form Data Entry'!$G$21, '2a.  Simple Form Data Entry'!K$21, IF(A30='2a.  Simple Form Data Entry'!$G$22,'2a.  Simple Form Data Entry'!K$22, IF(A30='2a.  Simple Form Data Entry'!$G$23, '2a.  Simple Form Data Entry'!K$23, IF(A30='2a.  Simple Form Data Entry'!$G$24, '2a.  Simple Form Data Entry'!$K$24, IF(A30='2a.  Simple Form Data Entry'!G$25,'2a.  Simple Form Data Entry'!K$25, IF(A30='2a.  Simple Form Data Entry'!G$26,'2a.  Simple Form Data Entry'!K$26, "   ")))))))</f>
        <v xml:space="preserve">   </v>
      </c>
      <c r="F30" s="143" t="str">
        <f>IF(A30="   ", "   ",  IF(A30='2a.  Simple Form Data Entry'!$G$21, '2a.  Simple Form Data Entry'!L$21, IF(A30='2a.  Simple Form Data Entry'!$G$22,'2a.  Simple Form Data Entry'!L$22, IF(A30='2a.  Simple Form Data Entry'!$G$23, '2a.  Simple Form Data Entry'!L$23, IF(A30='2a.  Simple Form Data Entry'!$G$24, '2a.  Simple Form Data Entry'!$L$24, IF(A30='2a.  Simple Form Data Entry'!G$25,'2a.  Simple Form Data Entry'!L$25, IF(A30='2a.  Simple Form Data Entry'!G$26,'2a.  Simple Form Data Entry'!L$26, "   ")))))))</f>
        <v xml:space="preserve">   </v>
      </c>
      <c r="G30" s="10" t="str">
        <f>IF(A30="", "   ", '2a.  Simple Form Data Entry'!D63)</f>
        <v xml:space="preserve"> </v>
      </c>
      <c r="H30" s="153" t="str">
        <f>IF('2a.  Simple Form Data Entry'!E63="", "   ",'2a.  Simple Form Data Entry'!E63)</f>
        <v xml:space="preserve">   </v>
      </c>
      <c r="I30" s="65">
        <f>'2a.  Simple Form Data Entry'!N63</f>
        <v>0</v>
      </c>
      <c r="J30" s="63">
        <f>'2a.  Simple Form Data Entry'!G63</f>
        <v>0</v>
      </c>
      <c r="K30" s="63">
        <f>'2a.  Simple Form Data Entry'!H63</f>
        <v>0</v>
      </c>
      <c r="L30" s="65">
        <f t="shared" si="2"/>
        <v>0</v>
      </c>
      <c r="M30" s="63">
        <f>'2a.  Simple Form Data Entry'!I63</f>
        <v>0</v>
      </c>
      <c r="N30" s="82">
        <f>'2a.  Simple Form Data Entry'!J63</f>
        <v>0</v>
      </c>
      <c r="O30" s="65">
        <f t="shared" si="0"/>
        <v>0</v>
      </c>
      <c r="P30" s="82">
        <f>'2a.  Simple Form Data Entry'!K63</f>
        <v>0</v>
      </c>
      <c r="Q30" s="82">
        <f>'2a.  Simple Form Data Entry'!L63</f>
        <v>0</v>
      </c>
      <c r="R30" s="65">
        <f t="shared" si="1"/>
        <v>0</v>
      </c>
      <c r="S30" s="71">
        <f>'2a.  Simple Form Data Entry'!M63</f>
        <v>0</v>
      </c>
      <c r="T30" s="7"/>
    </row>
    <row r="31" spans="1:20" ht="14.1" thickBot="1">
      <c r="A31" s="3"/>
      <c r="B31" s="4"/>
      <c r="C31" s="216" t="s">
        <v>140</v>
      </c>
      <c r="D31" s="5"/>
      <c r="E31" s="5"/>
      <c r="F31" s="5"/>
      <c r="G31" s="5"/>
      <c r="H31" s="154"/>
      <c r="I31" s="45">
        <f t="shared" ref="I31:S31" si="3">SUM(I25:I30)</f>
        <v>0</v>
      </c>
      <c r="J31" s="45">
        <f t="shared" si="3"/>
        <v>0</v>
      </c>
      <c r="K31" s="45">
        <f t="shared" si="3"/>
        <v>0</v>
      </c>
      <c r="L31" s="45">
        <f t="shared" si="2"/>
        <v>0</v>
      </c>
      <c r="M31" s="45">
        <f t="shared" si="3"/>
        <v>0</v>
      </c>
      <c r="N31" s="45">
        <f t="shared" si="3"/>
        <v>0</v>
      </c>
      <c r="O31" s="45">
        <f t="shared" si="0"/>
        <v>0</v>
      </c>
      <c r="P31" s="45">
        <f t="shared" ref="P31:Q31" si="4">SUM(P25:P30)</f>
        <v>0</v>
      </c>
      <c r="Q31" s="45">
        <f t="shared" si="4"/>
        <v>0</v>
      </c>
      <c r="R31" s="45">
        <f t="shared" si="1"/>
        <v>0</v>
      </c>
      <c r="S31" s="54">
        <f t="shared" si="3"/>
        <v>0</v>
      </c>
      <c r="T31" s="7"/>
    </row>
    <row r="32" spans="1:20" ht="3" customHeight="1">
      <c r="A32" s="247"/>
      <c r="B32" s="247"/>
      <c r="C32" s="247"/>
      <c r="D32" s="247"/>
      <c r="E32" s="247"/>
      <c r="F32" s="247"/>
      <c r="G32" s="247"/>
      <c r="H32" s="247"/>
      <c r="I32" s="247"/>
      <c r="J32" s="1"/>
      <c r="K32" s="1"/>
      <c r="L32" s="1"/>
      <c r="M32" s="1"/>
      <c r="N32" s="1"/>
      <c r="O32" s="1"/>
      <c r="P32" s="1"/>
      <c r="Q32" s="1"/>
      <c r="R32" s="1"/>
      <c r="T32" s="7"/>
    </row>
    <row r="33" spans="1:20" ht="15.6" thickBot="1">
      <c r="A33" s="6" t="s">
        <v>141</v>
      </c>
      <c r="B33" s="6"/>
      <c r="C33" s="247"/>
      <c r="D33" s="247"/>
      <c r="E33" s="247"/>
      <c r="F33" s="247"/>
      <c r="G33" s="247"/>
      <c r="H33" s="247"/>
      <c r="I33" s="247"/>
      <c r="J33" s="59"/>
      <c r="K33" s="247"/>
      <c r="L33" s="247"/>
      <c r="M33" s="247"/>
      <c r="N33" s="247"/>
      <c r="O33" s="247"/>
      <c r="P33" s="247"/>
      <c r="Q33" s="247"/>
      <c r="R33" s="247"/>
      <c r="T33" s="7"/>
    </row>
    <row r="34" spans="1:20" ht="41.1" thickBot="1">
      <c r="A34" s="369" t="s">
        <v>142</v>
      </c>
      <c r="B34" s="75"/>
      <c r="C34" s="76"/>
      <c r="D34" s="77" t="s">
        <v>136</v>
      </c>
      <c r="E34" s="78" t="s">
        <v>39</v>
      </c>
      <c r="F34" s="77" t="s">
        <v>40</v>
      </c>
      <c r="G34" s="77" t="s">
        <v>87</v>
      </c>
      <c r="H34" s="77" t="s">
        <v>89</v>
      </c>
      <c r="I34" s="77" t="str">
        <f>'2a.  Simple Form Data Entry'!N81</f>
        <v>Sum of Expenditures Prior to 2026</v>
      </c>
      <c r="J34" s="77">
        <f>'2a.  Simple Form Data Entry'!G19</f>
        <v>2026</v>
      </c>
      <c r="K34" s="78">
        <f>J34+1</f>
        <v>2027</v>
      </c>
      <c r="L34" s="78" t="str">
        <f>CONCATENATE(J34," / ",K34)</f>
        <v>2026 / 2027</v>
      </c>
      <c r="M34" s="78">
        <f>K34+1</f>
        <v>2028</v>
      </c>
      <c r="N34" s="78">
        <f>M34+1</f>
        <v>2029</v>
      </c>
      <c r="O34" s="78" t="str">
        <f>CONCATENATE(M34," / ",N34)</f>
        <v>2028 / 2029</v>
      </c>
      <c r="P34" s="78">
        <f>N34+1</f>
        <v>2030</v>
      </c>
      <c r="Q34" s="78">
        <f>P34+1</f>
        <v>2031</v>
      </c>
      <c r="R34" s="78" t="str">
        <f>CONCATENATE(P34," / ",Q34)</f>
        <v>2030 / 2031</v>
      </c>
      <c r="S34" s="79" t="s">
        <v>139</v>
      </c>
      <c r="T34" s="8"/>
    </row>
    <row r="35" spans="1:20" ht="13.5">
      <c r="A35" s="370" t="str">
        <f>IF('2a.  Simple Form Data Entry'!E80="", "   ", '2a.  Simple Form Data Entry'!E80)</f>
        <v xml:space="preserve">   </v>
      </c>
      <c r="B35" s="371"/>
      <c r="C35" s="372"/>
      <c r="D35" s="143" t="str">
        <f>IF(A35="   ", "   ",  IF(A35='2a.  Simple Form Data Entry'!$G$21, '2a.  Simple Form Data Entry'!J$21, IF(A35='2a.  Simple Form Data Entry'!$G$22,'2a.  Simple Form Data Entry'!J$22, IF(A35='2a.  Simple Form Data Entry'!$G$23, '2a.  Simple Form Data Entry'!J$23, IF(A35='2a.  Simple Form Data Entry'!$G$24, '2a.  Simple Form Data Entry'!$J$24, IF(A35='2a.  Simple Form Data Entry'!$G$25,'2a.  Simple Form Data Entry'!J$25, IF(A35='2a.  Simple Form Data Entry'!$G$26,'2a.  Simple Form Data Entry'!J$26, "   ")))))))</f>
        <v xml:space="preserve">   </v>
      </c>
      <c r="E35" s="73" t="str">
        <f>IF(A35="   ", "   ",  IF(A35='2a.  Simple Form Data Entry'!$G$21, '2a.  Simple Form Data Entry'!K$21, IF(A35='2a.  Simple Form Data Entry'!$G$22,'2a.  Simple Form Data Entry'!K$22, IF(A35='2a.  Simple Form Data Entry'!$G$23, '2a.  Simple Form Data Entry'!K$23, IF(A35='2a.  Simple Form Data Entry'!$G$24, '2a.  Simple Form Data Entry'!$K$24, IF(A35='2a.  Simple Form Data Entry'!G$25,'2a.  Simple Form Data Entry'!K$25, IF(A35='2a.  Simple Form Data Entry'!G$26,'2a.  Simple Form Data Entry'!K$26, "   ")))))))</f>
        <v xml:space="preserve">   </v>
      </c>
      <c r="F35" s="143" t="str">
        <f>IF(A35="   ", "   ",  IF(A35='2a.  Simple Form Data Entry'!$G$21, '2a.  Simple Form Data Entry'!L$21, IF(A35='2a.  Simple Form Data Entry'!$G$22,'2a.  Simple Form Data Entry'!L$22, IF(A35='2a.  Simple Form Data Entry'!$G$23, '2a.  Simple Form Data Entry'!L$23, IF(A35='2a.  Simple Form Data Entry'!$G$24, '2a.  Simple Form Data Entry'!$L$24, IF(A35='2a.  Simple Form Data Entry'!G$25,'2a.  Simple Form Data Entry'!L$25, IF(A35='2a.  Simple Form Data Entry'!G$26,'2a.  Simple Form Data Entry'!L$26, "   ")))))))</f>
        <v xml:space="preserve">   </v>
      </c>
      <c r="G35" s="64" t="str">
        <f>IF('2a.  Simple Form Data Entry'!I80="", "   ", '2a.  Simple Form Data Entry'!I80)</f>
        <v xml:space="preserve"> </v>
      </c>
      <c r="H35" s="36"/>
      <c r="I35" s="36"/>
      <c r="J35" s="13"/>
      <c r="K35" s="10"/>
      <c r="L35" s="11"/>
      <c r="M35" s="11"/>
      <c r="N35" s="10"/>
      <c r="O35" s="11"/>
      <c r="P35" s="11"/>
      <c r="Q35" s="11"/>
      <c r="R35" s="11"/>
      <c r="S35" s="80"/>
      <c r="T35" s="8"/>
    </row>
    <row r="36" spans="1:20" ht="13.5" customHeight="1">
      <c r="A36" s="12"/>
      <c r="B36" s="40" t="s">
        <v>72</v>
      </c>
      <c r="C36" s="16"/>
      <c r="D36" s="35"/>
      <c r="E36" s="35"/>
      <c r="F36" s="35"/>
      <c r="G36" s="35"/>
      <c r="H36" s="13" t="str">
        <f>IF('2a.  Simple Form Data Entry'!E82="", "  ", '2a.  Simple Form Data Entry'!E82)</f>
        <v xml:space="preserve">  </v>
      </c>
      <c r="I36" s="65">
        <f>'2a.  Simple Form Data Entry'!N82</f>
        <v>0</v>
      </c>
      <c r="J36" s="65">
        <f>'2a.  Simple Form Data Entry'!G82</f>
        <v>0</v>
      </c>
      <c r="K36" s="65">
        <f>'2a.  Simple Form Data Entry'!H82</f>
        <v>0</v>
      </c>
      <c r="L36" s="65">
        <f>J36+K36</f>
        <v>0</v>
      </c>
      <c r="M36" s="65">
        <f>'2a.  Simple Form Data Entry'!I82</f>
        <v>0</v>
      </c>
      <c r="N36" s="65">
        <f>'2a.  Simple Form Data Entry'!J82</f>
        <v>0</v>
      </c>
      <c r="O36" s="65">
        <f t="shared" ref="O36:O43" si="5">M36+N36</f>
        <v>0</v>
      </c>
      <c r="P36" s="65">
        <f>'2a.  Simple Form Data Entry'!K82</f>
        <v>0</v>
      </c>
      <c r="Q36" s="65">
        <f>'2a.  Simple Form Data Entry'!L82</f>
        <v>0</v>
      </c>
      <c r="R36" s="65">
        <f t="shared" ref="R36:R43" si="6">P36+Q36</f>
        <v>0</v>
      </c>
      <c r="S36" s="67">
        <f>'2a.  Simple Form Data Entry'!M82</f>
        <v>0</v>
      </c>
      <c r="T36" s="8"/>
    </row>
    <row r="37" spans="1:20" ht="13.5" customHeight="1">
      <c r="A37" s="12"/>
      <c r="B37" s="40" t="s">
        <v>74</v>
      </c>
      <c r="C37" s="16"/>
      <c r="D37" s="35"/>
      <c r="E37" s="35"/>
      <c r="F37" s="35"/>
      <c r="G37" s="35"/>
      <c r="H37" s="13" t="str">
        <f>IF('2a.  Simple Form Data Entry'!E83="", "  ", '2a.  Simple Form Data Entry'!E83)</f>
        <v xml:space="preserve">  </v>
      </c>
      <c r="I37" s="65">
        <f>'2a.  Simple Form Data Entry'!N83</f>
        <v>0</v>
      </c>
      <c r="J37" s="65">
        <f>'2a.  Simple Form Data Entry'!G83</f>
        <v>0</v>
      </c>
      <c r="K37" s="65">
        <f>'2a.  Simple Form Data Entry'!H83</f>
        <v>0</v>
      </c>
      <c r="L37" s="65">
        <f t="shared" ref="L37:L43" si="7">J37+K37</f>
        <v>0</v>
      </c>
      <c r="M37" s="65">
        <f>'2a.  Simple Form Data Entry'!I83</f>
        <v>0</v>
      </c>
      <c r="N37" s="65">
        <f>'2a.  Simple Form Data Entry'!J83</f>
        <v>0</v>
      </c>
      <c r="O37" s="65">
        <f t="shared" si="5"/>
        <v>0</v>
      </c>
      <c r="P37" s="65">
        <f>'2a.  Simple Form Data Entry'!K83</f>
        <v>0</v>
      </c>
      <c r="Q37" s="65">
        <f>'2a.  Simple Form Data Entry'!L83</f>
        <v>0</v>
      </c>
      <c r="R37" s="65">
        <f t="shared" si="6"/>
        <v>0</v>
      </c>
      <c r="S37" s="67">
        <f>'2a.  Simple Form Data Entry'!M83</f>
        <v>0</v>
      </c>
      <c r="T37" s="8"/>
    </row>
    <row r="38" spans="1:20" ht="46.15" customHeight="1">
      <c r="A38" s="12"/>
      <c r="B38" s="40" t="s">
        <v>76</v>
      </c>
      <c r="C38" s="16"/>
      <c r="D38" s="35"/>
      <c r="E38" s="35"/>
      <c r="F38" s="35"/>
      <c r="G38" s="35"/>
      <c r="H38" s="13" t="str">
        <f>IF('2a.  Simple Form Data Entry'!E84="", "  ", '2a.  Simple Form Data Entry'!E84)</f>
        <v>Assumptions: 1) Rent payment with annual increase by three percent; 2) Exercise the option to extend the initial term for three additional five year periods</v>
      </c>
      <c r="I38" s="65">
        <f>'2a.  Simple Form Data Entry'!N84</f>
        <v>0</v>
      </c>
      <c r="J38" s="65">
        <f>'2a.  Simple Form Data Entry'!G84</f>
        <v>0</v>
      </c>
      <c r="K38" s="65">
        <f>'2a.  Simple Form Data Entry'!H84</f>
        <v>19032</v>
      </c>
      <c r="L38" s="65">
        <f t="shared" si="7"/>
        <v>19032</v>
      </c>
      <c r="M38" s="65">
        <f>'2a.  Simple Form Data Entry'!I84</f>
        <v>19602.96</v>
      </c>
      <c r="N38" s="65">
        <f>'2a.  Simple Form Data Entry'!J84</f>
        <v>20191.0488</v>
      </c>
      <c r="O38" s="65">
        <f t="shared" si="5"/>
        <v>39794.008799999996</v>
      </c>
      <c r="P38" s="65">
        <f>'2a.  Simple Form Data Entry'!K84</f>
        <v>20796.780264000001</v>
      </c>
      <c r="Q38" s="65">
        <f>'2a.  Simple Form Data Entry'!L84</f>
        <v>21420.68367192</v>
      </c>
      <c r="R38" s="65">
        <f t="shared" si="6"/>
        <v>42217.463935920001</v>
      </c>
      <c r="S38" s="67">
        <f>'2a.  Simple Form Data Entry'!M84</f>
        <v>410353.4945383562</v>
      </c>
      <c r="T38" s="8"/>
    </row>
    <row r="39" spans="1:20" ht="13.5" customHeight="1">
      <c r="A39" s="12"/>
      <c r="B39" s="292" t="s">
        <v>78</v>
      </c>
      <c r="C39" s="293"/>
      <c r="D39" s="35"/>
      <c r="E39" s="35"/>
      <c r="F39" s="35"/>
      <c r="G39" s="35"/>
      <c r="H39" s="13" t="str">
        <f>IF('2a.  Simple Form Data Entry'!E85="", "  ", '2a.  Simple Form Data Entry'!E85)</f>
        <v xml:space="preserve">  </v>
      </c>
      <c r="I39" s="65">
        <f>'2a.  Simple Form Data Entry'!N85</f>
        <v>0</v>
      </c>
      <c r="J39" s="65">
        <f>'2a.  Simple Form Data Entry'!G85</f>
        <v>0</v>
      </c>
      <c r="K39" s="65">
        <f>'2a.  Simple Form Data Entry'!H85</f>
        <v>0</v>
      </c>
      <c r="L39" s="65">
        <f t="shared" si="7"/>
        <v>0</v>
      </c>
      <c r="M39" s="65">
        <f>'2a.  Simple Form Data Entry'!I85</f>
        <v>0</v>
      </c>
      <c r="N39" s="65">
        <f>'2a.  Simple Form Data Entry'!J85</f>
        <v>0</v>
      </c>
      <c r="O39" s="65">
        <f t="shared" si="5"/>
        <v>0</v>
      </c>
      <c r="P39" s="65">
        <f>'2a.  Simple Form Data Entry'!K85</f>
        <v>0</v>
      </c>
      <c r="Q39" s="65">
        <f>'2a.  Simple Form Data Entry'!L85</f>
        <v>0</v>
      </c>
      <c r="R39" s="65">
        <f t="shared" si="6"/>
        <v>0</v>
      </c>
      <c r="S39" s="67">
        <f>'2a.  Simple Form Data Entry'!M85</f>
        <v>0</v>
      </c>
      <c r="T39" s="8"/>
    </row>
    <row r="40" spans="1:20" ht="13.5" customHeight="1">
      <c r="A40" s="12"/>
      <c r="B40" s="292" t="s">
        <v>80</v>
      </c>
      <c r="C40" s="293"/>
      <c r="D40" s="35"/>
      <c r="E40" s="35"/>
      <c r="F40" s="35"/>
      <c r="G40" s="35"/>
      <c r="H40" s="13" t="str">
        <f>IF('2a.  Simple Form Data Entry'!E86="", "  ", '2a.  Simple Form Data Entry'!E86)</f>
        <v xml:space="preserve">  </v>
      </c>
      <c r="I40" s="65">
        <f>'2a.  Simple Form Data Entry'!N86</f>
        <v>0</v>
      </c>
      <c r="J40" s="65">
        <f>'2a.  Simple Form Data Entry'!G86</f>
        <v>0</v>
      </c>
      <c r="K40" s="65">
        <f>'2a.  Simple Form Data Entry'!H86</f>
        <v>0</v>
      </c>
      <c r="L40" s="65">
        <f t="shared" si="7"/>
        <v>0</v>
      </c>
      <c r="M40" s="65">
        <f>'2a.  Simple Form Data Entry'!I86</f>
        <v>0</v>
      </c>
      <c r="N40" s="65">
        <f>'2a.  Simple Form Data Entry'!J86</f>
        <v>0</v>
      </c>
      <c r="O40" s="65">
        <f t="shared" si="5"/>
        <v>0</v>
      </c>
      <c r="P40" s="65">
        <f>'2a.  Simple Form Data Entry'!K86</f>
        <v>0</v>
      </c>
      <c r="Q40" s="65">
        <f>'2a.  Simple Form Data Entry'!L86</f>
        <v>0</v>
      </c>
      <c r="R40" s="65">
        <f t="shared" si="6"/>
        <v>0</v>
      </c>
      <c r="S40" s="67">
        <f>'2a.  Simple Form Data Entry'!M86</f>
        <v>0</v>
      </c>
      <c r="T40" s="8"/>
    </row>
    <row r="41" spans="1:20" ht="13.5" customHeight="1">
      <c r="A41" s="12"/>
      <c r="B41" s="292" t="s">
        <v>82</v>
      </c>
      <c r="C41" s="293"/>
      <c r="D41" s="35"/>
      <c r="E41" s="35"/>
      <c r="F41" s="35"/>
      <c r="G41" s="35"/>
      <c r="H41" s="13" t="str">
        <f>IF('2a.  Simple Form Data Entry'!E87="", "  ", '2a.  Simple Form Data Entry'!E87)</f>
        <v xml:space="preserve">  </v>
      </c>
      <c r="I41" s="65">
        <f>'2a.  Simple Form Data Entry'!N87</f>
        <v>0</v>
      </c>
      <c r="J41" s="65">
        <f>'2a.  Simple Form Data Entry'!G87</f>
        <v>0</v>
      </c>
      <c r="K41" s="65">
        <f>'2a.  Simple Form Data Entry'!H87</f>
        <v>0</v>
      </c>
      <c r="L41" s="65">
        <f t="shared" si="7"/>
        <v>0</v>
      </c>
      <c r="M41" s="65">
        <f>'2a.  Simple Form Data Entry'!I87</f>
        <v>0</v>
      </c>
      <c r="N41" s="65">
        <f>'2a.  Simple Form Data Entry'!J87</f>
        <v>0</v>
      </c>
      <c r="O41" s="65">
        <f t="shared" si="5"/>
        <v>0</v>
      </c>
      <c r="P41" s="65">
        <f>'2a.  Simple Form Data Entry'!K87</f>
        <v>0</v>
      </c>
      <c r="Q41" s="65">
        <f>'2a.  Simple Form Data Entry'!L87</f>
        <v>0</v>
      </c>
      <c r="R41" s="65">
        <f t="shared" si="6"/>
        <v>0</v>
      </c>
      <c r="S41" s="67">
        <f>'2a.  Simple Form Data Entry'!M87</f>
        <v>0</v>
      </c>
      <c r="T41" s="8"/>
    </row>
    <row r="42" spans="1:20" ht="13.5" customHeight="1">
      <c r="A42" s="12"/>
      <c r="B42" s="294" t="s">
        <v>83</v>
      </c>
      <c r="C42" s="295"/>
      <c r="D42" s="35"/>
      <c r="E42" s="35"/>
      <c r="F42" s="35"/>
      <c r="G42" s="35"/>
      <c r="H42" s="13" t="str">
        <f>IF('2a.  Simple Form Data Entry'!E88="", "  ", '2a.  Simple Form Data Entry'!E88)</f>
        <v xml:space="preserve">  </v>
      </c>
      <c r="I42" s="65">
        <f>'2a.  Simple Form Data Entry'!N88</f>
        <v>0</v>
      </c>
      <c r="J42" s="65">
        <f>'2a.  Simple Form Data Entry'!G88</f>
        <v>0</v>
      </c>
      <c r="K42" s="65">
        <f>'2a.  Simple Form Data Entry'!H88</f>
        <v>0</v>
      </c>
      <c r="L42" s="65">
        <f t="shared" si="7"/>
        <v>0</v>
      </c>
      <c r="M42" s="65">
        <f>'2a.  Simple Form Data Entry'!I88</f>
        <v>0</v>
      </c>
      <c r="N42" s="65">
        <f>'2a.  Simple Form Data Entry'!J88</f>
        <v>0</v>
      </c>
      <c r="O42" s="65">
        <f t="shared" si="5"/>
        <v>0</v>
      </c>
      <c r="P42" s="65">
        <f>'2a.  Simple Form Data Entry'!K88</f>
        <v>0</v>
      </c>
      <c r="Q42" s="65">
        <f>'2a.  Simple Form Data Entry'!L88</f>
        <v>0</v>
      </c>
      <c r="R42" s="65">
        <f t="shared" si="6"/>
        <v>0</v>
      </c>
      <c r="S42" s="67">
        <f>'2a.  Simple Form Data Entry'!M88</f>
        <v>0</v>
      </c>
      <c r="T42" s="8"/>
    </row>
    <row r="43" spans="1:20" ht="13.5">
      <c r="A43" s="20"/>
      <c r="B43" s="21"/>
      <c r="C43" s="22" t="s">
        <v>143</v>
      </c>
      <c r="D43" s="23"/>
      <c r="E43" s="23"/>
      <c r="F43" s="23"/>
      <c r="G43" s="23"/>
      <c r="H43" s="155"/>
      <c r="I43" s="52">
        <f t="shared" ref="I43:S43" si="8">SUM(I36:I42)</f>
        <v>0</v>
      </c>
      <c r="J43" s="52">
        <f t="shared" si="8"/>
        <v>0</v>
      </c>
      <c r="K43" s="52">
        <f t="shared" si="8"/>
        <v>19032</v>
      </c>
      <c r="L43" s="52">
        <f t="shared" si="7"/>
        <v>19032</v>
      </c>
      <c r="M43" s="52">
        <f t="shared" si="8"/>
        <v>19602.96</v>
      </c>
      <c r="N43" s="52">
        <f t="shared" si="8"/>
        <v>20191.0488</v>
      </c>
      <c r="O43" s="52">
        <f t="shared" si="5"/>
        <v>39794.008799999996</v>
      </c>
      <c r="P43" s="52">
        <f t="shared" ref="P43:Q43" si="9">SUM(P36:P42)</f>
        <v>20796.780264000001</v>
      </c>
      <c r="Q43" s="52">
        <f t="shared" si="9"/>
        <v>21420.68367192</v>
      </c>
      <c r="R43" s="52">
        <f t="shared" si="6"/>
        <v>42217.463935920001</v>
      </c>
      <c r="S43" s="53">
        <f t="shared" si="8"/>
        <v>410353.4945383562</v>
      </c>
      <c r="T43" s="8"/>
    </row>
    <row r="44" spans="1:20" ht="3" customHeight="1">
      <c r="A44" s="12"/>
      <c r="B44" s="14"/>
      <c r="C44" s="17"/>
      <c r="D44" s="10"/>
      <c r="E44" s="10"/>
      <c r="F44" s="10"/>
      <c r="G44" s="10"/>
      <c r="H44" s="13"/>
      <c r="I44" s="37"/>
      <c r="J44" s="18"/>
      <c r="K44" s="18"/>
      <c r="L44" s="18"/>
      <c r="M44" s="18"/>
      <c r="N44" s="18"/>
      <c r="O44" s="18"/>
      <c r="P44" s="18"/>
      <c r="Q44" s="18"/>
      <c r="R44" s="217"/>
      <c r="S44" s="19"/>
      <c r="T44" s="8"/>
    </row>
    <row r="45" spans="1:20" ht="13.5">
      <c r="A45" s="373" t="str">
        <f>IF('2a.  Simple Form Data Entry'!E91="", "   ", '2a.  Simple Form Data Entry'!E91)</f>
        <v xml:space="preserve">   </v>
      </c>
      <c r="B45" s="374"/>
      <c r="C45" s="375"/>
      <c r="D45" s="143" t="str">
        <f>IF(A45="   ", "   ",  IF(A45='2a.  Simple Form Data Entry'!$G$21, '2a.  Simple Form Data Entry'!J$21, IF(A45='2a.  Simple Form Data Entry'!$G$22,'2a.  Simple Form Data Entry'!J$22, IF(A45='2a.  Simple Form Data Entry'!$G$23, '2a.  Simple Form Data Entry'!J$23, IF(A45='2a.  Simple Form Data Entry'!$G$24, '2a.  Simple Form Data Entry'!$J$24, IF(A45='2a.  Simple Form Data Entry'!$G$25,'2a.  Simple Form Data Entry'!J$25, IF(A45='2a.  Simple Form Data Entry'!$G$26,'2a.  Simple Form Data Entry'!J$26, "   ")))))))</f>
        <v xml:space="preserve">   </v>
      </c>
      <c r="E45" s="73" t="str">
        <f>IF(A45="   ", "   ",  IF(A45='2a.  Simple Form Data Entry'!$G$21, '2a.  Simple Form Data Entry'!K$21, IF(A45='2a.  Simple Form Data Entry'!$G$22,'2a.  Simple Form Data Entry'!K$22, IF(A45='2a.  Simple Form Data Entry'!$G$23, '2a.  Simple Form Data Entry'!K$23, IF(A45='2a.  Simple Form Data Entry'!$G$24, '2a.  Simple Form Data Entry'!$K$24, IF(A45='2a.  Simple Form Data Entry'!G$25,'2a.  Simple Form Data Entry'!K$25, IF(A45='2a.  Simple Form Data Entry'!G$26,'2a.  Simple Form Data Entry'!K$26, "   ")))))))</f>
        <v xml:space="preserve">   </v>
      </c>
      <c r="F45" s="143" t="str">
        <f>IF(A45="   ", "   ",  IF(A45='2a.  Simple Form Data Entry'!$G$21, '2a.  Simple Form Data Entry'!L$21, IF(A45='2a.  Simple Form Data Entry'!$G$22,'2a.  Simple Form Data Entry'!L$22, IF(A45='2a.  Simple Form Data Entry'!$G$23, '2a.  Simple Form Data Entry'!L$23, IF(A45='2a.  Simple Form Data Entry'!$G$24, '2a.  Simple Form Data Entry'!$L$24, IF(A45='2a.  Simple Form Data Entry'!G$25,'2a.  Simple Form Data Entry'!L$25, IF(A45='2a.  Simple Form Data Entry'!G$26,'2a.  Simple Form Data Entry'!L$26, "   ")))))))</f>
        <v xml:space="preserve">   </v>
      </c>
      <c r="G45" s="64" t="str">
        <f>IF('2a.  Simple Form Data Entry'!I91="", "   ", '2a.  Simple Form Data Entry'!I91)</f>
        <v xml:space="preserve"> </v>
      </c>
      <c r="H45" s="153"/>
      <c r="I45" s="38"/>
      <c r="J45" s="30"/>
      <c r="K45" s="30"/>
      <c r="L45" s="30"/>
      <c r="M45" s="30"/>
      <c r="N45" s="30"/>
      <c r="O45" s="30"/>
      <c r="P45" s="30"/>
      <c r="Q45" s="30"/>
      <c r="R45" s="218"/>
      <c r="S45" s="31"/>
      <c r="T45" s="8"/>
    </row>
    <row r="46" spans="1:20" ht="13.5" customHeight="1">
      <c r="A46" s="15"/>
      <c r="B46" s="40" t="s">
        <v>72</v>
      </c>
      <c r="C46" s="16"/>
      <c r="D46" s="35"/>
      <c r="E46" s="35"/>
      <c r="F46" s="35"/>
      <c r="G46" s="35"/>
      <c r="H46" s="13" t="str">
        <f>IF('2a.  Simple Form Data Entry'!E93="", "  ", '2a.  Simple Form Data Entry'!E93)</f>
        <v xml:space="preserve">  </v>
      </c>
      <c r="I46" s="376">
        <f>'2a.  Simple Form Data Entry'!N93</f>
        <v>0</v>
      </c>
      <c r="J46" s="376">
        <f>'2a.  Simple Form Data Entry'!G93</f>
        <v>0</v>
      </c>
      <c r="K46" s="376">
        <f>'2a.  Simple Form Data Entry'!H93</f>
        <v>0</v>
      </c>
      <c r="L46" s="65">
        <f t="shared" ref="L46:L95" si="10">J46+K46</f>
        <v>0</v>
      </c>
      <c r="M46" s="376">
        <f>'2a.  Simple Form Data Entry'!I93</f>
        <v>0</v>
      </c>
      <c r="N46" s="376">
        <f>'2a.  Simple Form Data Entry'!J93</f>
        <v>0</v>
      </c>
      <c r="O46" s="65">
        <f t="shared" ref="O46:O95" si="11">M46+N46</f>
        <v>0</v>
      </c>
      <c r="P46" s="376">
        <f>'2a.  Simple Form Data Entry'!K93</f>
        <v>0</v>
      </c>
      <c r="Q46" s="376">
        <f>'2a.  Simple Form Data Entry'!L93</f>
        <v>0</v>
      </c>
      <c r="R46" s="65">
        <f t="shared" ref="R46:R95" si="12">P46+Q46</f>
        <v>0</v>
      </c>
      <c r="S46" s="67">
        <f>'2a.  Simple Form Data Entry'!M93</f>
        <v>0</v>
      </c>
      <c r="T46" s="8"/>
    </row>
    <row r="47" spans="1:20" ht="13.5" customHeight="1">
      <c r="A47" s="15"/>
      <c r="B47" s="40" t="s">
        <v>74</v>
      </c>
      <c r="C47" s="16"/>
      <c r="D47" s="35"/>
      <c r="E47" s="35"/>
      <c r="F47" s="35"/>
      <c r="G47" s="35"/>
      <c r="H47" s="13" t="str">
        <f>IF('2a.  Simple Form Data Entry'!E94="", "  ", '2a.  Simple Form Data Entry'!E94)</f>
        <v xml:space="preserve">  </v>
      </c>
      <c r="I47" s="376">
        <f>'2a.  Simple Form Data Entry'!N94</f>
        <v>0</v>
      </c>
      <c r="J47" s="376">
        <f>'2a.  Simple Form Data Entry'!G94</f>
        <v>0</v>
      </c>
      <c r="K47" s="376">
        <f>'2a.  Simple Form Data Entry'!H94</f>
        <v>0</v>
      </c>
      <c r="L47" s="65">
        <f t="shared" si="10"/>
        <v>0</v>
      </c>
      <c r="M47" s="376">
        <f>'2a.  Simple Form Data Entry'!I94</f>
        <v>0</v>
      </c>
      <c r="N47" s="376">
        <f>'2a.  Simple Form Data Entry'!J94</f>
        <v>0</v>
      </c>
      <c r="O47" s="65">
        <f t="shared" si="11"/>
        <v>0</v>
      </c>
      <c r="P47" s="376">
        <f>'2a.  Simple Form Data Entry'!K94</f>
        <v>0</v>
      </c>
      <c r="Q47" s="376">
        <f>'2a.  Simple Form Data Entry'!L94</f>
        <v>0</v>
      </c>
      <c r="R47" s="65">
        <f t="shared" si="12"/>
        <v>0</v>
      </c>
      <c r="S47" s="67">
        <f>'2a.  Simple Form Data Entry'!M94</f>
        <v>0</v>
      </c>
      <c r="T47" s="8"/>
    </row>
    <row r="48" spans="1:20" ht="13.5" customHeight="1">
      <c r="A48" s="15"/>
      <c r="B48" s="40" t="s">
        <v>76</v>
      </c>
      <c r="C48" s="16"/>
      <c r="D48" s="35"/>
      <c r="E48" s="35"/>
      <c r="F48" s="35"/>
      <c r="G48" s="35"/>
      <c r="H48" s="13" t="str">
        <f>IF('2a.  Simple Form Data Entry'!E95="", "  ", '2a.  Simple Form Data Entry'!E95)</f>
        <v xml:space="preserve">  </v>
      </c>
      <c r="I48" s="376">
        <f>'2a.  Simple Form Data Entry'!N95</f>
        <v>0</v>
      </c>
      <c r="J48" s="376">
        <f>'2a.  Simple Form Data Entry'!G95</f>
        <v>0</v>
      </c>
      <c r="K48" s="376">
        <f>'2a.  Simple Form Data Entry'!H95</f>
        <v>0</v>
      </c>
      <c r="L48" s="65">
        <f t="shared" si="10"/>
        <v>0</v>
      </c>
      <c r="M48" s="376">
        <f>'2a.  Simple Form Data Entry'!I95</f>
        <v>0</v>
      </c>
      <c r="N48" s="376">
        <f>'2a.  Simple Form Data Entry'!J95</f>
        <v>0</v>
      </c>
      <c r="O48" s="65">
        <f t="shared" si="11"/>
        <v>0</v>
      </c>
      <c r="P48" s="376">
        <f>'2a.  Simple Form Data Entry'!K95</f>
        <v>0</v>
      </c>
      <c r="Q48" s="376">
        <f>'2a.  Simple Form Data Entry'!L95</f>
        <v>0</v>
      </c>
      <c r="R48" s="65">
        <f t="shared" si="12"/>
        <v>0</v>
      </c>
      <c r="S48" s="67">
        <f>'2a.  Simple Form Data Entry'!M95</f>
        <v>0</v>
      </c>
      <c r="T48" s="8"/>
    </row>
    <row r="49" spans="1:20" ht="13.5" customHeight="1">
      <c r="A49" s="15"/>
      <c r="B49" s="292" t="s">
        <v>78</v>
      </c>
      <c r="C49" s="293"/>
      <c r="D49" s="35"/>
      <c r="E49" s="35"/>
      <c r="F49" s="35"/>
      <c r="G49" s="35"/>
      <c r="H49" s="13" t="str">
        <f>IF('2a.  Simple Form Data Entry'!E96="", "  ", '2a.  Simple Form Data Entry'!E96)</f>
        <v xml:space="preserve">  </v>
      </c>
      <c r="I49" s="376">
        <f>'2a.  Simple Form Data Entry'!N96</f>
        <v>0</v>
      </c>
      <c r="J49" s="376">
        <f>'2a.  Simple Form Data Entry'!G96</f>
        <v>0</v>
      </c>
      <c r="K49" s="376">
        <f>'2a.  Simple Form Data Entry'!H96</f>
        <v>0</v>
      </c>
      <c r="L49" s="65">
        <f t="shared" si="10"/>
        <v>0</v>
      </c>
      <c r="M49" s="376">
        <f>'2a.  Simple Form Data Entry'!I96</f>
        <v>0</v>
      </c>
      <c r="N49" s="376">
        <f>'2a.  Simple Form Data Entry'!J96</f>
        <v>0</v>
      </c>
      <c r="O49" s="65">
        <f t="shared" si="11"/>
        <v>0</v>
      </c>
      <c r="P49" s="376">
        <f>'2a.  Simple Form Data Entry'!K96</f>
        <v>0</v>
      </c>
      <c r="Q49" s="376">
        <f>'2a.  Simple Form Data Entry'!L96</f>
        <v>0</v>
      </c>
      <c r="R49" s="65">
        <f t="shared" si="12"/>
        <v>0</v>
      </c>
      <c r="S49" s="67">
        <f>'2a.  Simple Form Data Entry'!M96</f>
        <v>0</v>
      </c>
      <c r="T49" s="8"/>
    </row>
    <row r="50" spans="1:20" ht="13.5" customHeight="1">
      <c r="A50" s="15"/>
      <c r="B50" s="292" t="s">
        <v>80</v>
      </c>
      <c r="C50" s="293"/>
      <c r="D50" s="35"/>
      <c r="E50" s="35"/>
      <c r="F50" s="35"/>
      <c r="G50" s="35"/>
      <c r="H50" s="13" t="str">
        <f>IF('2a.  Simple Form Data Entry'!E97="", "  ", '2a.  Simple Form Data Entry'!E97)</f>
        <v xml:space="preserve">  </v>
      </c>
      <c r="I50" s="376">
        <f>'2a.  Simple Form Data Entry'!N97</f>
        <v>0</v>
      </c>
      <c r="J50" s="376">
        <f>'2a.  Simple Form Data Entry'!G97</f>
        <v>0</v>
      </c>
      <c r="K50" s="376">
        <f>'2a.  Simple Form Data Entry'!H97</f>
        <v>0</v>
      </c>
      <c r="L50" s="65">
        <f t="shared" si="10"/>
        <v>0</v>
      </c>
      <c r="M50" s="376">
        <f>'2a.  Simple Form Data Entry'!I97</f>
        <v>0</v>
      </c>
      <c r="N50" s="376">
        <f>'2a.  Simple Form Data Entry'!J97</f>
        <v>0</v>
      </c>
      <c r="O50" s="65">
        <f t="shared" si="11"/>
        <v>0</v>
      </c>
      <c r="P50" s="376">
        <f>'2a.  Simple Form Data Entry'!K97</f>
        <v>0</v>
      </c>
      <c r="Q50" s="376">
        <f>'2a.  Simple Form Data Entry'!L97</f>
        <v>0</v>
      </c>
      <c r="R50" s="65">
        <f t="shared" si="12"/>
        <v>0</v>
      </c>
      <c r="S50" s="67">
        <f>'2a.  Simple Form Data Entry'!M97</f>
        <v>0</v>
      </c>
      <c r="T50" s="8"/>
    </row>
    <row r="51" spans="1:20" ht="13.5" customHeight="1">
      <c r="A51" s="15"/>
      <c r="B51" s="292" t="s">
        <v>82</v>
      </c>
      <c r="C51" s="293"/>
      <c r="D51" s="35"/>
      <c r="E51" s="35"/>
      <c r="F51" s="35"/>
      <c r="G51" s="35"/>
      <c r="H51" s="13" t="str">
        <f>IF('2a.  Simple Form Data Entry'!E98="", "  ", '2a.  Simple Form Data Entry'!E98)</f>
        <v xml:space="preserve">  </v>
      </c>
      <c r="I51" s="376">
        <f>'2a.  Simple Form Data Entry'!N98</f>
        <v>0</v>
      </c>
      <c r="J51" s="376">
        <f>'2a.  Simple Form Data Entry'!G98</f>
        <v>0</v>
      </c>
      <c r="K51" s="376">
        <f>'2a.  Simple Form Data Entry'!H98</f>
        <v>0</v>
      </c>
      <c r="L51" s="65">
        <f t="shared" si="10"/>
        <v>0</v>
      </c>
      <c r="M51" s="376">
        <f>'2a.  Simple Form Data Entry'!I98</f>
        <v>0</v>
      </c>
      <c r="N51" s="376">
        <f>'2a.  Simple Form Data Entry'!J98</f>
        <v>0</v>
      </c>
      <c r="O51" s="65">
        <f t="shared" si="11"/>
        <v>0</v>
      </c>
      <c r="P51" s="376">
        <f>'2a.  Simple Form Data Entry'!K98</f>
        <v>0</v>
      </c>
      <c r="Q51" s="376">
        <f>'2a.  Simple Form Data Entry'!L98</f>
        <v>0</v>
      </c>
      <c r="R51" s="65">
        <f t="shared" si="12"/>
        <v>0</v>
      </c>
      <c r="S51" s="67">
        <f>'2a.  Simple Form Data Entry'!M98</f>
        <v>0</v>
      </c>
      <c r="T51" s="8"/>
    </row>
    <row r="52" spans="1:20" ht="13.5" customHeight="1">
      <c r="A52" s="15"/>
      <c r="B52" s="294" t="s">
        <v>83</v>
      </c>
      <c r="C52" s="295"/>
      <c r="D52" s="35"/>
      <c r="E52" s="35"/>
      <c r="F52" s="35"/>
      <c r="G52" s="35"/>
      <c r="H52" s="13" t="str">
        <f>IF('2a.  Simple Form Data Entry'!E99="", "  ", '2a.  Simple Form Data Entry'!E99)</f>
        <v xml:space="preserve">  </v>
      </c>
      <c r="I52" s="376">
        <f>'2a.  Simple Form Data Entry'!N99</f>
        <v>0</v>
      </c>
      <c r="J52" s="376">
        <f>'2a.  Simple Form Data Entry'!G99</f>
        <v>0</v>
      </c>
      <c r="K52" s="376">
        <f>'2a.  Simple Form Data Entry'!H99</f>
        <v>0</v>
      </c>
      <c r="L52" s="65">
        <f t="shared" si="10"/>
        <v>0</v>
      </c>
      <c r="M52" s="376">
        <f>'2a.  Simple Form Data Entry'!I99</f>
        <v>0</v>
      </c>
      <c r="N52" s="376">
        <f>'2a.  Simple Form Data Entry'!J99</f>
        <v>0</v>
      </c>
      <c r="O52" s="65">
        <f t="shared" si="11"/>
        <v>0</v>
      </c>
      <c r="P52" s="376">
        <f>'2a.  Simple Form Data Entry'!K99</f>
        <v>0</v>
      </c>
      <c r="Q52" s="376">
        <f>'2a.  Simple Form Data Entry'!L99</f>
        <v>0</v>
      </c>
      <c r="R52" s="65">
        <f t="shared" si="12"/>
        <v>0</v>
      </c>
      <c r="S52" s="67">
        <f>'2a.  Simple Form Data Entry'!M99</f>
        <v>0</v>
      </c>
      <c r="T52" s="8"/>
    </row>
    <row r="53" spans="1:20" ht="13.5">
      <c r="A53" s="20"/>
      <c r="B53" s="21"/>
      <c r="C53" s="22" t="s">
        <v>143</v>
      </c>
      <c r="D53" s="23"/>
      <c r="E53" s="23"/>
      <c r="F53" s="23"/>
      <c r="G53" s="23"/>
      <c r="H53" s="155"/>
      <c r="I53" s="52">
        <f t="shared" ref="I53:S53" si="13">SUM(I46:I52)</f>
        <v>0</v>
      </c>
      <c r="J53" s="52">
        <f t="shared" si="13"/>
        <v>0</v>
      </c>
      <c r="K53" s="52">
        <f t="shared" si="13"/>
        <v>0</v>
      </c>
      <c r="L53" s="52">
        <f t="shared" si="10"/>
        <v>0</v>
      </c>
      <c r="M53" s="52">
        <f t="shared" si="13"/>
        <v>0</v>
      </c>
      <c r="N53" s="52">
        <f t="shared" si="13"/>
        <v>0</v>
      </c>
      <c r="O53" s="52">
        <f t="shared" si="11"/>
        <v>0</v>
      </c>
      <c r="P53" s="52">
        <f t="shared" ref="P53:Q53" si="14">SUM(P46:P52)</f>
        <v>0</v>
      </c>
      <c r="Q53" s="52">
        <f t="shared" si="14"/>
        <v>0</v>
      </c>
      <c r="R53" s="52">
        <f t="shared" si="12"/>
        <v>0</v>
      </c>
      <c r="S53" s="53">
        <f t="shared" si="13"/>
        <v>0</v>
      </c>
      <c r="T53" s="8"/>
    </row>
    <row r="54" spans="1:20" ht="3" customHeight="1">
      <c r="A54" s="12"/>
      <c r="B54" s="14"/>
      <c r="C54" s="9"/>
      <c r="D54" s="10"/>
      <c r="E54" s="10"/>
      <c r="F54" s="10"/>
      <c r="G54" s="10"/>
      <c r="H54" s="156"/>
      <c r="I54" s="48"/>
      <c r="J54" s="49"/>
      <c r="K54" s="49"/>
      <c r="L54" s="65">
        <f t="shared" si="10"/>
        <v>0</v>
      </c>
      <c r="M54" s="50"/>
      <c r="N54" s="49"/>
      <c r="O54" s="65">
        <f t="shared" si="11"/>
        <v>0</v>
      </c>
      <c r="P54" s="49"/>
      <c r="Q54" s="49"/>
      <c r="R54" s="65">
        <f t="shared" si="12"/>
        <v>0</v>
      </c>
      <c r="S54" s="51"/>
      <c r="T54" s="8"/>
    </row>
    <row r="55" spans="1:20" ht="13.5" hidden="1">
      <c r="A55" s="373" t="str">
        <f>IF('2a.  Simple Form Data Entry'!E102="", "   ", '2a.  Simple Form Data Entry'!E102)</f>
        <v xml:space="preserve">   </v>
      </c>
      <c r="B55" s="374"/>
      <c r="C55" s="375"/>
      <c r="D55" s="143" t="str">
        <f>IF(A55="   ", "   ",  IF(A55='2a.  Simple Form Data Entry'!$G$21, '2a.  Simple Form Data Entry'!J$21, IF(A55='2a.  Simple Form Data Entry'!$G$22,'2a.  Simple Form Data Entry'!J$22, IF(A55='2a.  Simple Form Data Entry'!$G$23, '2a.  Simple Form Data Entry'!J$23, IF(A55='2a.  Simple Form Data Entry'!$G$24, '2a.  Simple Form Data Entry'!$J$24, IF(A55='2a.  Simple Form Data Entry'!$G$25,'2a.  Simple Form Data Entry'!J$25, IF(A55='2a.  Simple Form Data Entry'!$G$26,'2a.  Simple Form Data Entry'!J$26, "   ")))))))</f>
        <v xml:space="preserve">   </v>
      </c>
      <c r="E55" s="73" t="str">
        <f>IF(A55="   ", "   ",  IF(A55='2a.  Simple Form Data Entry'!$G$21, '2a.  Simple Form Data Entry'!K$21, IF(A55='2a.  Simple Form Data Entry'!$G$22,'2a.  Simple Form Data Entry'!K$22, IF(A55='2a.  Simple Form Data Entry'!$G$23, '2a.  Simple Form Data Entry'!K$23, IF(A55='2a.  Simple Form Data Entry'!$G$24, '2a.  Simple Form Data Entry'!$K$24, IF(A55='2a.  Simple Form Data Entry'!G$25,'2a.  Simple Form Data Entry'!K$25, IF(A55='2a.  Simple Form Data Entry'!G$26,'2a.  Simple Form Data Entry'!K$26, "   ")))))))</f>
        <v xml:space="preserve">   </v>
      </c>
      <c r="F55" s="143" t="str">
        <f>IF(A55="   ", "   ",  IF(A55='2a.  Simple Form Data Entry'!$G$21, '2a.  Simple Form Data Entry'!L$21, IF(A55='2a.  Simple Form Data Entry'!$G$22,'2a.  Simple Form Data Entry'!L$22, IF(A55='2a.  Simple Form Data Entry'!$G$23, '2a.  Simple Form Data Entry'!L$23, IF(A55='2a.  Simple Form Data Entry'!$G$24, '2a.  Simple Form Data Entry'!$L$24, IF(A55='2a.  Simple Form Data Entry'!$G$25,'2a.  Simple Form Data Entry'!$L$25, IF(A55='2a.  Simple Form Data Entry'!$G$26,'2a.  Simple Form Data Entry'!$L$26, "   ")))))))</f>
        <v xml:space="preserve">   </v>
      </c>
      <c r="G55" s="64" t="str">
        <f>IF('2a.  Simple Form Data Entry'!I102="", "   ", '2a.  Simple Form Data Entry'!I102)</f>
        <v xml:space="preserve"> </v>
      </c>
      <c r="H55" s="153"/>
      <c r="I55" s="38"/>
      <c r="J55" s="30"/>
      <c r="K55" s="30"/>
      <c r="L55" s="65">
        <f t="shared" si="10"/>
        <v>0</v>
      </c>
      <c r="M55" s="30"/>
      <c r="N55" s="30"/>
      <c r="O55" s="65">
        <f t="shared" si="11"/>
        <v>0</v>
      </c>
      <c r="P55" s="30"/>
      <c r="Q55" s="30"/>
      <c r="R55" s="65">
        <f t="shared" si="12"/>
        <v>0</v>
      </c>
      <c r="S55" s="31"/>
      <c r="T55" s="8"/>
    </row>
    <row r="56" spans="1:20" ht="13.5" hidden="1" customHeight="1">
      <c r="A56" s="15"/>
      <c r="B56" s="40" t="s">
        <v>72</v>
      </c>
      <c r="C56" s="16"/>
      <c r="D56" s="35"/>
      <c r="E56" s="35"/>
      <c r="F56" s="35"/>
      <c r="G56" s="35"/>
      <c r="H56" s="13" t="str">
        <f>IF('2a.  Simple Form Data Entry'!E104="", "  ", '2a.  Simple Form Data Entry'!E104)</f>
        <v xml:space="preserve">  </v>
      </c>
      <c r="I56" s="376">
        <f>'2a.  Simple Form Data Entry'!N104</f>
        <v>0</v>
      </c>
      <c r="J56" s="376">
        <f>'2a.  Simple Form Data Entry'!G104</f>
        <v>0</v>
      </c>
      <c r="K56" s="376">
        <f>'2a.  Simple Form Data Entry'!H104</f>
        <v>0</v>
      </c>
      <c r="L56" s="65">
        <f t="shared" si="10"/>
        <v>0</v>
      </c>
      <c r="M56" s="376">
        <f>'2a.  Simple Form Data Entry'!I104</f>
        <v>0</v>
      </c>
      <c r="N56" s="376">
        <f>'2a.  Simple Form Data Entry'!J104</f>
        <v>0</v>
      </c>
      <c r="O56" s="65">
        <f t="shared" si="11"/>
        <v>0</v>
      </c>
      <c r="P56" s="376">
        <f>'2a.  Simple Form Data Entry'!K104</f>
        <v>0</v>
      </c>
      <c r="Q56" s="376">
        <f>'2a.  Simple Form Data Entry'!L104</f>
        <v>0</v>
      </c>
      <c r="R56" s="65">
        <f t="shared" si="12"/>
        <v>0</v>
      </c>
      <c r="S56" s="67">
        <f>'2a.  Simple Form Data Entry'!M104</f>
        <v>0</v>
      </c>
      <c r="T56" s="8"/>
    </row>
    <row r="57" spans="1:20" ht="13.5" hidden="1" customHeight="1">
      <c r="A57" s="15"/>
      <c r="B57" s="40" t="s">
        <v>74</v>
      </c>
      <c r="C57" s="16"/>
      <c r="D57" s="35"/>
      <c r="E57" s="35"/>
      <c r="F57" s="35"/>
      <c r="G57" s="35"/>
      <c r="H57" s="13" t="str">
        <f>IF('2a.  Simple Form Data Entry'!E105="", "  ", '2a.  Simple Form Data Entry'!E105)</f>
        <v xml:space="preserve">  </v>
      </c>
      <c r="I57" s="376">
        <f>'2a.  Simple Form Data Entry'!N105</f>
        <v>0</v>
      </c>
      <c r="J57" s="376">
        <f>'2a.  Simple Form Data Entry'!G105</f>
        <v>0</v>
      </c>
      <c r="K57" s="376">
        <f>'2a.  Simple Form Data Entry'!H105</f>
        <v>0</v>
      </c>
      <c r="L57" s="65">
        <f t="shared" si="10"/>
        <v>0</v>
      </c>
      <c r="M57" s="376">
        <f>'2a.  Simple Form Data Entry'!I105</f>
        <v>0</v>
      </c>
      <c r="N57" s="376">
        <f>'2a.  Simple Form Data Entry'!J105</f>
        <v>0</v>
      </c>
      <c r="O57" s="65">
        <f t="shared" si="11"/>
        <v>0</v>
      </c>
      <c r="P57" s="376">
        <f>'2a.  Simple Form Data Entry'!K105</f>
        <v>0</v>
      </c>
      <c r="Q57" s="376">
        <f>'2a.  Simple Form Data Entry'!L105</f>
        <v>0</v>
      </c>
      <c r="R57" s="65">
        <f t="shared" si="12"/>
        <v>0</v>
      </c>
      <c r="S57" s="67">
        <f>'2a.  Simple Form Data Entry'!M105</f>
        <v>0</v>
      </c>
      <c r="T57" s="8"/>
    </row>
    <row r="58" spans="1:20" ht="13.5" hidden="1" customHeight="1">
      <c r="A58" s="15"/>
      <c r="B58" s="40" t="s">
        <v>76</v>
      </c>
      <c r="C58" s="16"/>
      <c r="D58" s="35"/>
      <c r="E58" s="35"/>
      <c r="F58" s="35"/>
      <c r="G58" s="35"/>
      <c r="H58" s="13" t="str">
        <f>IF('2a.  Simple Form Data Entry'!E106="", "  ", '2a.  Simple Form Data Entry'!E106)</f>
        <v xml:space="preserve">  </v>
      </c>
      <c r="I58" s="376">
        <f>'2a.  Simple Form Data Entry'!N106</f>
        <v>0</v>
      </c>
      <c r="J58" s="376">
        <f>'2a.  Simple Form Data Entry'!G106</f>
        <v>0</v>
      </c>
      <c r="K58" s="376">
        <f>'2a.  Simple Form Data Entry'!H106</f>
        <v>0</v>
      </c>
      <c r="L58" s="65">
        <f t="shared" si="10"/>
        <v>0</v>
      </c>
      <c r="M58" s="376">
        <f>'2a.  Simple Form Data Entry'!I106</f>
        <v>0</v>
      </c>
      <c r="N58" s="376">
        <f>'2a.  Simple Form Data Entry'!J106</f>
        <v>0</v>
      </c>
      <c r="O58" s="65">
        <f t="shared" si="11"/>
        <v>0</v>
      </c>
      <c r="P58" s="376">
        <f>'2a.  Simple Form Data Entry'!K106</f>
        <v>0</v>
      </c>
      <c r="Q58" s="376">
        <f>'2a.  Simple Form Data Entry'!L106</f>
        <v>0</v>
      </c>
      <c r="R58" s="65">
        <f t="shared" si="12"/>
        <v>0</v>
      </c>
      <c r="S58" s="67">
        <f>'2a.  Simple Form Data Entry'!M106</f>
        <v>0</v>
      </c>
      <c r="T58" s="8"/>
    </row>
    <row r="59" spans="1:20" ht="13.5" hidden="1" customHeight="1">
      <c r="A59" s="15"/>
      <c r="B59" s="292" t="s">
        <v>78</v>
      </c>
      <c r="C59" s="293"/>
      <c r="D59" s="35"/>
      <c r="E59" s="35"/>
      <c r="F59" s="35"/>
      <c r="G59" s="35"/>
      <c r="H59" s="13" t="str">
        <f>IF('2a.  Simple Form Data Entry'!E107="", "  ", '2a.  Simple Form Data Entry'!E107)</f>
        <v xml:space="preserve">  </v>
      </c>
      <c r="I59" s="376">
        <f>'2a.  Simple Form Data Entry'!N107</f>
        <v>0</v>
      </c>
      <c r="J59" s="376">
        <f>'2a.  Simple Form Data Entry'!G107</f>
        <v>0</v>
      </c>
      <c r="K59" s="376">
        <f>'2a.  Simple Form Data Entry'!H107</f>
        <v>0</v>
      </c>
      <c r="L59" s="65">
        <f t="shared" si="10"/>
        <v>0</v>
      </c>
      <c r="M59" s="376">
        <f>'2a.  Simple Form Data Entry'!I107</f>
        <v>0</v>
      </c>
      <c r="N59" s="376">
        <f>'2a.  Simple Form Data Entry'!J107</f>
        <v>0</v>
      </c>
      <c r="O59" s="65">
        <f t="shared" si="11"/>
        <v>0</v>
      </c>
      <c r="P59" s="376">
        <f>'2a.  Simple Form Data Entry'!K107</f>
        <v>0</v>
      </c>
      <c r="Q59" s="376">
        <f>'2a.  Simple Form Data Entry'!L107</f>
        <v>0</v>
      </c>
      <c r="R59" s="65">
        <f t="shared" si="12"/>
        <v>0</v>
      </c>
      <c r="S59" s="67">
        <f>'2a.  Simple Form Data Entry'!M107</f>
        <v>0</v>
      </c>
      <c r="T59" s="8"/>
    </row>
    <row r="60" spans="1:20" ht="13.5" hidden="1" customHeight="1">
      <c r="A60" s="15"/>
      <c r="B60" s="292" t="s">
        <v>80</v>
      </c>
      <c r="C60" s="293"/>
      <c r="D60" s="35"/>
      <c r="E60" s="35"/>
      <c r="F60" s="35"/>
      <c r="G60" s="35"/>
      <c r="H60" s="13" t="str">
        <f>IF('2a.  Simple Form Data Entry'!E108="", "  ", '2a.  Simple Form Data Entry'!E108)</f>
        <v xml:space="preserve">  </v>
      </c>
      <c r="I60" s="376">
        <f>'2a.  Simple Form Data Entry'!N108</f>
        <v>0</v>
      </c>
      <c r="J60" s="376">
        <f>'2a.  Simple Form Data Entry'!G108</f>
        <v>0</v>
      </c>
      <c r="K60" s="376">
        <f>'2a.  Simple Form Data Entry'!H108</f>
        <v>0</v>
      </c>
      <c r="L60" s="65">
        <f t="shared" si="10"/>
        <v>0</v>
      </c>
      <c r="M60" s="376">
        <f>'2a.  Simple Form Data Entry'!I108</f>
        <v>0</v>
      </c>
      <c r="N60" s="376">
        <f>'2a.  Simple Form Data Entry'!J108</f>
        <v>0</v>
      </c>
      <c r="O60" s="65">
        <f t="shared" si="11"/>
        <v>0</v>
      </c>
      <c r="P60" s="376">
        <f>'2a.  Simple Form Data Entry'!K108</f>
        <v>0</v>
      </c>
      <c r="Q60" s="376">
        <f>'2a.  Simple Form Data Entry'!L108</f>
        <v>0</v>
      </c>
      <c r="R60" s="65">
        <f t="shared" si="12"/>
        <v>0</v>
      </c>
      <c r="S60" s="67">
        <f>'2a.  Simple Form Data Entry'!M108</f>
        <v>0</v>
      </c>
      <c r="T60" s="8"/>
    </row>
    <row r="61" spans="1:20" ht="13.5" hidden="1" customHeight="1">
      <c r="A61" s="15"/>
      <c r="B61" s="292" t="s">
        <v>82</v>
      </c>
      <c r="C61" s="293"/>
      <c r="D61" s="35"/>
      <c r="E61" s="35"/>
      <c r="F61" s="35"/>
      <c r="G61" s="35"/>
      <c r="H61" s="13" t="str">
        <f>IF('2a.  Simple Form Data Entry'!E109="", "  ", '2a.  Simple Form Data Entry'!E109)</f>
        <v xml:space="preserve">  </v>
      </c>
      <c r="I61" s="376">
        <f>'2a.  Simple Form Data Entry'!N109</f>
        <v>0</v>
      </c>
      <c r="J61" s="376">
        <f>'2a.  Simple Form Data Entry'!G109</f>
        <v>0</v>
      </c>
      <c r="K61" s="376">
        <f>'2a.  Simple Form Data Entry'!H109</f>
        <v>0</v>
      </c>
      <c r="L61" s="65">
        <f t="shared" si="10"/>
        <v>0</v>
      </c>
      <c r="M61" s="376">
        <f>'2a.  Simple Form Data Entry'!I109</f>
        <v>0</v>
      </c>
      <c r="N61" s="376">
        <f>'2a.  Simple Form Data Entry'!J109</f>
        <v>0</v>
      </c>
      <c r="O61" s="65">
        <f t="shared" si="11"/>
        <v>0</v>
      </c>
      <c r="P61" s="376">
        <f>'2a.  Simple Form Data Entry'!K109</f>
        <v>0</v>
      </c>
      <c r="Q61" s="376">
        <f>'2a.  Simple Form Data Entry'!L109</f>
        <v>0</v>
      </c>
      <c r="R61" s="65">
        <f t="shared" si="12"/>
        <v>0</v>
      </c>
      <c r="S61" s="67">
        <f>'2a.  Simple Form Data Entry'!M109</f>
        <v>0</v>
      </c>
      <c r="T61" s="8"/>
    </row>
    <row r="62" spans="1:20" ht="13.5" hidden="1" customHeight="1">
      <c r="A62" s="15"/>
      <c r="B62" s="294" t="s">
        <v>83</v>
      </c>
      <c r="C62" s="295"/>
      <c r="D62" s="35"/>
      <c r="E62" s="35"/>
      <c r="F62" s="35"/>
      <c r="G62" s="35"/>
      <c r="H62" s="13" t="str">
        <f>IF('2a.  Simple Form Data Entry'!E110="", "  ", '2a.  Simple Form Data Entry'!E110)</f>
        <v xml:space="preserve">  </v>
      </c>
      <c r="I62" s="376">
        <f>'2a.  Simple Form Data Entry'!N110</f>
        <v>0</v>
      </c>
      <c r="J62" s="376">
        <f>'2a.  Simple Form Data Entry'!G110</f>
        <v>0</v>
      </c>
      <c r="K62" s="376">
        <f>'2a.  Simple Form Data Entry'!H110</f>
        <v>0</v>
      </c>
      <c r="L62" s="65">
        <f t="shared" si="10"/>
        <v>0</v>
      </c>
      <c r="M62" s="376">
        <f>'2a.  Simple Form Data Entry'!I110</f>
        <v>0</v>
      </c>
      <c r="N62" s="376">
        <f>'2a.  Simple Form Data Entry'!J110</f>
        <v>0</v>
      </c>
      <c r="O62" s="65">
        <f t="shared" si="11"/>
        <v>0</v>
      </c>
      <c r="P62" s="376">
        <f>'2a.  Simple Form Data Entry'!K110</f>
        <v>0</v>
      </c>
      <c r="Q62" s="376">
        <f>'2a.  Simple Form Data Entry'!L110</f>
        <v>0</v>
      </c>
      <c r="R62" s="65">
        <f t="shared" si="12"/>
        <v>0</v>
      </c>
      <c r="S62" s="67">
        <f>'2a.  Simple Form Data Entry'!M110</f>
        <v>0</v>
      </c>
      <c r="T62" s="8"/>
    </row>
    <row r="63" spans="1:20" ht="13.5" hidden="1">
      <c r="A63" s="20"/>
      <c r="B63" s="21"/>
      <c r="C63" s="22" t="s">
        <v>143</v>
      </c>
      <c r="D63" s="23"/>
      <c r="E63" s="23"/>
      <c r="F63" s="23"/>
      <c r="G63" s="23"/>
      <c r="H63" s="155"/>
      <c r="I63" s="52">
        <f t="shared" ref="I63:S63" si="15">SUM(I56:I62)</f>
        <v>0</v>
      </c>
      <c r="J63" s="52">
        <f t="shared" si="15"/>
        <v>0</v>
      </c>
      <c r="K63" s="52">
        <f t="shared" si="15"/>
        <v>0</v>
      </c>
      <c r="L63" s="65">
        <f t="shared" si="10"/>
        <v>0</v>
      </c>
      <c r="M63" s="52">
        <f t="shared" si="15"/>
        <v>0</v>
      </c>
      <c r="N63" s="52">
        <f t="shared" si="15"/>
        <v>0</v>
      </c>
      <c r="O63" s="65">
        <f t="shared" si="11"/>
        <v>0</v>
      </c>
      <c r="P63" s="52">
        <f t="shared" ref="P63:Q63" si="16">SUM(P56:P62)</f>
        <v>0</v>
      </c>
      <c r="Q63" s="52">
        <f t="shared" si="16"/>
        <v>0</v>
      </c>
      <c r="R63" s="65">
        <f t="shared" si="12"/>
        <v>0</v>
      </c>
      <c r="S63" s="53">
        <f t="shared" si="15"/>
        <v>0</v>
      </c>
      <c r="T63" s="8"/>
    </row>
    <row r="64" spans="1:20" ht="3" hidden="1" customHeight="1">
      <c r="A64" s="46"/>
      <c r="B64" s="47"/>
      <c r="C64" s="247"/>
      <c r="D64" s="10"/>
      <c r="E64" s="10"/>
      <c r="F64" s="10"/>
      <c r="G64" s="10"/>
      <c r="H64" s="156"/>
      <c r="I64" s="48"/>
      <c r="J64" s="49"/>
      <c r="K64" s="49"/>
      <c r="L64" s="65">
        <f t="shared" si="10"/>
        <v>0</v>
      </c>
      <c r="M64" s="50"/>
      <c r="N64" s="49"/>
      <c r="O64" s="65">
        <f t="shared" si="11"/>
        <v>0</v>
      </c>
      <c r="P64" s="49"/>
      <c r="Q64" s="49"/>
      <c r="R64" s="65">
        <f t="shared" si="12"/>
        <v>0</v>
      </c>
      <c r="S64" s="51"/>
      <c r="T64" s="8"/>
    </row>
    <row r="65" spans="1:20" ht="13.5" hidden="1">
      <c r="A65" s="373" t="str">
        <f>IF('2a.  Simple Form Data Entry'!E113="", "   ", '2a.  Simple Form Data Entry'!E113)</f>
        <v xml:space="preserve">   </v>
      </c>
      <c r="B65" s="374"/>
      <c r="C65" s="375"/>
      <c r="D65" s="143" t="str">
        <f>IF(A65="   ", "   ",  IF(A65='2a.  Simple Form Data Entry'!$G$21, '2a.  Simple Form Data Entry'!J$21, IF(A65='2a.  Simple Form Data Entry'!$G$22,'2a.  Simple Form Data Entry'!J$22, IF(A65='2a.  Simple Form Data Entry'!$G$23, '2a.  Simple Form Data Entry'!J$23, IF(A65='2a.  Simple Form Data Entry'!$G$24, '2a.  Simple Form Data Entry'!$J$24, IF(A65='2a.  Simple Form Data Entry'!$G$25,'2a.  Simple Form Data Entry'!J$25, IF(A65='2a.  Simple Form Data Entry'!$G$26,'2a.  Simple Form Data Entry'!J$26, "   ")))))))</f>
        <v xml:space="preserve">   </v>
      </c>
      <c r="E65" s="73" t="str">
        <f>IF(A65="   ", "   ",  IF(A65='2a.  Simple Form Data Entry'!$G$21, '2a.  Simple Form Data Entry'!K$21, IF(A65='2a.  Simple Form Data Entry'!$G$22,'2a.  Simple Form Data Entry'!K$22, IF(A65='2a.  Simple Form Data Entry'!$G$23, '2a.  Simple Form Data Entry'!K$23, IF(A65='2a.  Simple Form Data Entry'!$G$24, '2a.  Simple Form Data Entry'!$K$24, IF(A65='2a.  Simple Form Data Entry'!G$25,'2a.  Simple Form Data Entry'!K$25, IF(A65='2a.  Simple Form Data Entry'!G$26,'2a.  Simple Form Data Entry'!K$26, "   ")))))))</f>
        <v xml:space="preserve">   </v>
      </c>
      <c r="F65" s="143" t="str">
        <f>IF(A65="   ", "   ",  IF(A65='2a.  Simple Form Data Entry'!$G$21, '2a.  Simple Form Data Entry'!L$21, IF(A65='2a.  Simple Form Data Entry'!$G$22,'2a.  Simple Form Data Entry'!L$22, IF(A65='2a.  Simple Form Data Entry'!$G$23, '2a.  Simple Form Data Entry'!L$23, IF(A65='2a.  Simple Form Data Entry'!$G$24, '2a.  Simple Form Data Entry'!$L$24, IF(A65='2a.  Simple Form Data Entry'!$G$25,'2a.  Simple Form Data Entry'!$L$25, IF(A65='2a.  Simple Form Data Entry'!$G$26,'2a.  Simple Form Data Entry'!$L$26, "   ")))))))</f>
        <v xml:space="preserve">   </v>
      </c>
      <c r="G65" s="64" t="str">
        <f>IF('2a.  Simple Form Data Entry'!I113="", "   ", '2a.  Simple Form Data Entry'!I113)</f>
        <v xml:space="preserve"> </v>
      </c>
      <c r="H65" s="153"/>
      <c r="I65" s="38"/>
      <c r="J65" s="30"/>
      <c r="K65" s="30"/>
      <c r="L65" s="65">
        <f t="shared" si="10"/>
        <v>0</v>
      </c>
      <c r="M65" s="30"/>
      <c r="N65" s="30"/>
      <c r="O65" s="65">
        <f t="shared" si="11"/>
        <v>0</v>
      </c>
      <c r="P65" s="30"/>
      <c r="Q65" s="30"/>
      <c r="R65" s="65">
        <f t="shared" si="12"/>
        <v>0</v>
      </c>
      <c r="S65" s="31"/>
      <c r="T65" s="8"/>
    </row>
    <row r="66" spans="1:20" ht="13.5" hidden="1" customHeight="1">
      <c r="A66" s="15"/>
      <c r="B66" s="40" t="s">
        <v>72</v>
      </c>
      <c r="C66" s="16"/>
      <c r="D66" s="35"/>
      <c r="E66" s="35"/>
      <c r="F66" s="35"/>
      <c r="G66" s="35"/>
      <c r="H66" s="13" t="str">
        <f>IF('2a.  Simple Form Data Entry'!E115="", "  ", '2a.  Simple Form Data Entry'!E115)</f>
        <v xml:space="preserve">  </v>
      </c>
      <c r="I66" s="376">
        <f>'2a.  Simple Form Data Entry'!N115</f>
        <v>0</v>
      </c>
      <c r="J66" s="376">
        <f>'2a.  Simple Form Data Entry'!G115</f>
        <v>0</v>
      </c>
      <c r="K66" s="376">
        <f>'2a.  Simple Form Data Entry'!H115</f>
        <v>0</v>
      </c>
      <c r="L66" s="65">
        <f t="shared" si="10"/>
        <v>0</v>
      </c>
      <c r="M66" s="376">
        <f>'2a.  Simple Form Data Entry'!I115</f>
        <v>0</v>
      </c>
      <c r="N66" s="376">
        <f>'2a.  Simple Form Data Entry'!J115</f>
        <v>0</v>
      </c>
      <c r="O66" s="65">
        <f t="shared" si="11"/>
        <v>0</v>
      </c>
      <c r="P66" s="376">
        <f>'2a.  Simple Form Data Entry'!K115</f>
        <v>0</v>
      </c>
      <c r="Q66" s="376">
        <f>'2a.  Simple Form Data Entry'!L115</f>
        <v>0</v>
      </c>
      <c r="R66" s="65">
        <f t="shared" si="12"/>
        <v>0</v>
      </c>
      <c r="S66" s="67">
        <f>'2a.  Simple Form Data Entry'!M115</f>
        <v>0</v>
      </c>
      <c r="T66" s="8"/>
    </row>
    <row r="67" spans="1:20" ht="13.5" hidden="1" customHeight="1">
      <c r="A67" s="15"/>
      <c r="B67" s="40" t="s">
        <v>74</v>
      </c>
      <c r="C67" s="16"/>
      <c r="D67" s="35"/>
      <c r="E67" s="35"/>
      <c r="F67" s="35"/>
      <c r="G67" s="35"/>
      <c r="H67" s="13" t="str">
        <f>IF('2a.  Simple Form Data Entry'!E116="", "  ", '2a.  Simple Form Data Entry'!E116)</f>
        <v xml:space="preserve">  </v>
      </c>
      <c r="I67" s="376">
        <f>'2a.  Simple Form Data Entry'!N116</f>
        <v>0</v>
      </c>
      <c r="J67" s="376">
        <f>'2a.  Simple Form Data Entry'!G116</f>
        <v>0</v>
      </c>
      <c r="K67" s="376">
        <f>'2a.  Simple Form Data Entry'!H116</f>
        <v>0</v>
      </c>
      <c r="L67" s="65">
        <f t="shared" si="10"/>
        <v>0</v>
      </c>
      <c r="M67" s="376">
        <f>'2a.  Simple Form Data Entry'!I116</f>
        <v>0</v>
      </c>
      <c r="N67" s="376">
        <f>'2a.  Simple Form Data Entry'!J116</f>
        <v>0</v>
      </c>
      <c r="O67" s="65">
        <f t="shared" si="11"/>
        <v>0</v>
      </c>
      <c r="P67" s="376">
        <f>'2a.  Simple Form Data Entry'!K116</f>
        <v>0</v>
      </c>
      <c r="Q67" s="376">
        <f>'2a.  Simple Form Data Entry'!L116</f>
        <v>0</v>
      </c>
      <c r="R67" s="65">
        <f t="shared" si="12"/>
        <v>0</v>
      </c>
      <c r="S67" s="67">
        <f>'2a.  Simple Form Data Entry'!M116</f>
        <v>0</v>
      </c>
      <c r="T67" s="8"/>
    </row>
    <row r="68" spans="1:20" ht="13.5" hidden="1" customHeight="1">
      <c r="A68" s="15"/>
      <c r="B68" s="40" t="s">
        <v>76</v>
      </c>
      <c r="C68" s="16"/>
      <c r="D68" s="35"/>
      <c r="E68" s="35"/>
      <c r="F68" s="35"/>
      <c r="G68" s="35"/>
      <c r="H68" s="13" t="str">
        <f>IF('2a.  Simple Form Data Entry'!E117="", "  ", '2a.  Simple Form Data Entry'!E117)</f>
        <v xml:space="preserve">  </v>
      </c>
      <c r="I68" s="376">
        <f>'2a.  Simple Form Data Entry'!N117</f>
        <v>0</v>
      </c>
      <c r="J68" s="376">
        <f>'2a.  Simple Form Data Entry'!G117</f>
        <v>0</v>
      </c>
      <c r="K68" s="376">
        <f>'2a.  Simple Form Data Entry'!H117</f>
        <v>0</v>
      </c>
      <c r="L68" s="65">
        <f t="shared" si="10"/>
        <v>0</v>
      </c>
      <c r="M68" s="376">
        <f>'2a.  Simple Form Data Entry'!I117</f>
        <v>0</v>
      </c>
      <c r="N68" s="376">
        <f>'2a.  Simple Form Data Entry'!J117</f>
        <v>0</v>
      </c>
      <c r="O68" s="65">
        <f t="shared" si="11"/>
        <v>0</v>
      </c>
      <c r="P68" s="376">
        <f>'2a.  Simple Form Data Entry'!K117</f>
        <v>0</v>
      </c>
      <c r="Q68" s="376">
        <f>'2a.  Simple Form Data Entry'!L117</f>
        <v>0</v>
      </c>
      <c r="R68" s="65">
        <f t="shared" si="12"/>
        <v>0</v>
      </c>
      <c r="S68" s="67">
        <f>'2a.  Simple Form Data Entry'!M117</f>
        <v>0</v>
      </c>
      <c r="T68" s="8"/>
    </row>
    <row r="69" spans="1:20" ht="13.5" hidden="1" customHeight="1">
      <c r="A69" s="15"/>
      <c r="B69" s="292" t="s">
        <v>78</v>
      </c>
      <c r="C69" s="293"/>
      <c r="D69" s="35"/>
      <c r="E69" s="35"/>
      <c r="F69" s="35"/>
      <c r="G69" s="35"/>
      <c r="H69" s="13" t="str">
        <f>IF('2a.  Simple Form Data Entry'!E118="", "  ", '2a.  Simple Form Data Entry'!E118)</f>
        <v xml:space="preserve">  </v>
      </c>
      <c r="I69" s="376">
        <f>'2a.  Simple Form Data Entry'!N118</f>
        <v>0</v>
      </c>
      <c r="J69" s="376">
        <f>'2a.  Simple Form Data Entry'!G118</f>
        <v>0</v>
      </c>
      <c r="K69" s="376">
        <f>'2a.  Simple Form Data Entry'!H118</f>
        <v>0</v>
      </c>
      <c r="L69" s="65">
        <f t="shared" si="10"/>
        <v>0</v>
      </c>
      <c r="M69" s="376">
        <f>'2a.  Simple Form Data Entry'!I118</f>
        <v>0</v>
      </c>
      <c r="N69" s="376">
        <f>'2a.  Simple Form Data Entry'!J118</f>
        <v>0</v>
      </c>
      <c r="O69" s="65">
        <f t="shared" si="11"/>
        <v>0</v>
      </c>
      <c r="P69" s="376">
        <f>'2a.  Simple Form Data Entry'!K118</f>
        <v>0</v>
      </c>
      <c r="Q69" s="376">
        <f>'2a.  Simple Form Data Entry'!L118</f>
        <v>0</v>
      </c>
      <c r="R69" s="65">
        <f t="shared" si="12"/>
        <v>0</v>
      </c>
      <c r="S69" s="67">
        <f>'2a.  Simple Form Data Entry'!M118</f>
        <v>0</v>
      </c>
      <c r="T69" s="8"/>
    </row>
    <row r="70" spans="1:20" ht="13.5" hidden="1" customHeight="1">
      <c r="A70" s="15"/>
      <c r="B70" s="292" t="s">
        <v>80</v>
      </c>
      <c r="C70" s="293"/>
      <c r="D70" s="35"/>
      <c r="E70" s="35"/>
      <c r="F70" s="35"/>
      <c r="G70" s="35"/>
      <c r="H70" s="13" t="str">
        <f>IF('2a.  Simple Form Data Entry'!E119="", "  ", '2a.  Simple Form Data Entry'!E119)</f>
        <v xml:space="preserve">  </v>
      </c>
      <c r="I70" s="376">
        <f>'2a.  Simple Form Data Entry'!N119</f>
        <v>0</v>
      </c>
      <c r="J70" s="376">
        <f>'2a.  Simple Form Data Entry'!G119</f>
        <v>0</v>
      </c>
      <c r="K70" s="376">
        <f>'2a.  Simple Form Data Entry'!H119</f>
        <v>0</v>
      </c>
      <c r="L70" s="65">
        <f t="shared" si="10"/>
        <v>0</v>
      </c>
      <c r="M70" s="376">
        <f>'2a.  Simple Form Data Entry'!I119</f>
        <v>0</v>
      </c>
      <c r="N70" s="376">
        <f>'2a.  Simple Form Data Entry'!J119</f>
        <v>0</v>
      </c>
      <c r="O70" s="65">
        <f t="shared" si="11"/>
        <v>0</v>
      </c>
      <c r="P70" s="376">
        <f>'2a.  Simple Form Data Entry'!K119</f>
        <v>0</v>
      </c>
      <c r="Q70" s="376">
        <f>'2a.  Simple Form Data Entry'!L119</f>
        <v>0</v>
      </c>
      <c r="R70" s="65">
        <f t="shared" si="12"/>
        <v>0</v>
      </c>
      <c r="S70" s="67">
        <f>'2a.  Simple Form Data Entry'!M119</f>
        <v>0</v>
      </c>
      <c r="T70" s="8"/>
    </row>
    <row r="71" spans="1:20" ht="13.5" hidden="1" customHeight="1">
      <c r="A71" s="15"/>
      <c r="B71" s="292" t="s">
        <v>82</v>
      </c>
      <c r="C71" s="293"/>
      <c r="D71" s="35"/>
      <c r="E71" s="35"/>
      <c r="F71" s="35"/>
      <c r="G71" s="35"/>
      <c r="H71" s="13" t="str">
        <f>IF('2a.  Simple Form Data Entry'!E120="", "  ", '2a.  Simple Form Data Entry'!E120)</f>
        <v xml:space="preserve">  </v>
      </c>
      <c r="I71" s="376">
        <f>'2a.  Simple Form Data Entry'!N120</f>
        <v>0</v>
      </c>
      <c r="J71" s="376">
        <f>'2a.  Simple Form Data Entry'!G120</f>
        <v>0</v>
      </c>
      <c r="K71" s="376">
        <f>'2a.  Simple Form Data Entry'!H120</f>
        <v>0</v>
      </c>
      <c r="L71" s="65">
        <f t="shared" si="10"/>
        <v>0</v>
      </c>
      <c r="M71" s="376">
        <f>'2a.  Simple Form Data Entry'!I120</f>
        <v>0</v>
      </c>
      <c r="N71" s="376">
        <f>'2a.  Simple Form Data Entry'!J120</f>
        <v>0</v>
      </c>
      <c r="O71" s="65">
        <f t="shared" si="11"/>
        <v>0</v>
      </c>
      <c r="P71" s="376">
        <f>'2a.  Simple Form Data Entry'!K120</f>
        <v>0</v>
      </c>
      <c r="Q71" s="376">
        <f>'2a.  Simple Form Data Entry'!L120</f>
        <v>0</v>
      </c>
      <c r="R71" s="65">
        <f t="shared" si="12"/>
        <v>0</v>
      </c>
      <c r="S71" s="67">
        <f>'2a.  Simple Form Data Entry'!M120</f>
        <v>0</v>
      </c>
      <c r="T71" s="8"/>
    </row>
    <row r="72" spans="1:20" ht="13.5" hidden="1" customHeight="1">
      <c r="A72" s="15"/>
      <c r="B72" s="294" t="s">
        <v>83</v>
      </c>
      <c r="C72" s="295"/>
      <c r="D72" s="35"/>
      <c r="E72" s="35"/>
      <c r="F72" s="35"/>
      <c r="G72" s="35"/>
      <c r="H72" s="13" t="str">
        <f>IF('2a.  Simple Form Data Entry'!E121="", "  ", '2a.  Simple Form Data Entry'!E121)</f>
        <v xml:space="preserve">  </v>
      </c>
      <c r="I72" s="376">
        <f>'2a.  Simple Form Data Entry'!N121</f>
        <v>0</v>
      </c>
      <c r="J72" s="376">
        <f>'2a.  Simple Form Data Entry'!G121</f>
        <v>0</v>
      </c>
      <c r="K72" s="376">
        <f>'2a.  Simple Form Data Entry'!H121</f>
        <v>0</v>
      </c>
      <c r="L72" s="65">
        <f t="shared" si="10"/>
        <v>0</v>
      </c>
      <c r="M72" s="376">
        <f>'2a.  Simple Form Data Entry'!I121</f>
        <v>0</v>
      </c>
      <c r="N72" s="376">
        <f>'2a.  Simple Form Data Entry'!J121</f>
        <v>0</v>
      </c>
      <c r="O72" s="65">
        <f t="shared" si="11"/>
        <v>0</v>
      </c>
      <c r="P72" s="376">
        <f>'2a.  Simple Form Data Entry'!K121</f>
        <v>0</v>
      </c>
      <c r="Q72" s="376">
        <f>'2a.  Simple Form Data Entry'!L121</f>
        <v>0</v>
      </c>
      <c r="R72" s="65">
        <f t="shared" si="12"/>
        <v>0</v>
      </c>
      <c r="S72" s="67">
        <f>'2a.  Simple Form Data Entry'!M121</f>
        <v>0</v>
      </c>
      <c r="T72" s="8"/>
    </row>
    <row r="73" spans="1:20" ht="13.5" hidden="1">
      <c r="A73" s="20"/>
      <c r="B73" s="21"/>
      <c r="C73" s="22" t="s">
        <v>143</v>
      </c>
      <c r="D73" s="23"/>
      <c r="E73" s="23"/>
      <c r="F73" s="23"/>
      <c r="G73" s="23"/>
      <c r="H73" s="155"/>
      <c r="I73" s="52">
        <f t="shared" ref="I73:S73" si="17">SUM(I66:I72)</f>
        <v>0</v>
      </c>
      <c r="J73" s="52">
        <f t="shared" si="17"/>
        <v>0</v>
      </c>
      <c r="K73" s="52">
        <f t="shared" si="17"/>
        <v>0</v>
      </c>
      <c r="L73" s="65">
        <f t="shared" si="10"/>
        <v>0</v>
      </c>
      <c r="M73" s="52">
        <f t="shared" si="17"/>
        <v>0</v>
      </c>
      <c r="N73" s="52">
        <f t="shared" si="17"/>
        <v>0</v>
      </c>
      <c r="O73" s="65">
        <f t="shared" si="11"/>
        <v>0</v>
      </c>
      <c r="P73" s="52">
        <f t="shared" ref="P73:Q73" si="18">SUM(P66:P72)</f>
        <v>0</v>
      </c>
      <c r="Q73" s="52">
        <f t="shared" si="18"/>
        <v>0</v>
      </c>
      <c r="R73" s="65">
        <f t="shared" si="12"/>
        <v>0</v>
      </c>
      <c r="S73" s="53">
        <f t="shared" si="17"/>
        <v>0</v>
      </c>
      <c r="T73" s="8"/>
    </row>
    <row r="74" spans="1:20" ht="3" hidden="1" customHeight="1">
      <c r="A74" s="46"/>
      <c r="B74" s="47"/>
      <c r="C74" s="247"/>
      <c r="D74" s="10"/>
      <c r="E74" s="10"/>
      <c r="F74" s="10"/>
      <c r="G74" s="10"/>
      <c r="H74" s="156"/>
      <c r="I74" s="48"/>
      <c r="J74" s="49"/>
      <c r="K74" s="49"/>
      <c r="L74" s="65">
        <f t="shared" si="10"/>
        <v>0</v>
      </c>
      <c r="M74" s="50"/>
      <c r="N74" s="49"/>
      <c r="O74" s="65">
        <f t="shared" si="11"/>
        <v>0</v>
      </c>
      <c r="P74" s="49"/>
      <c r="Q74" s="49"/>
      <c r="R74" s="65">
        <f t="shared" si="12"/>
        <v>0</v>
      </c>
      <c r="S74" s="51"/>
      <c r="T74" s="8"/>
    </row>
    <row r="75" spans="1:20" ht="13.5" hidden="1">
      <c r="A75" s="373" t="str">
        <f>IF('2a.  Simple Form Data Entry'!E124="", "   ", '2a.  Simple Form Data Entry'!E124)</f>
        <v xml:space="preserve">   </v>
      </c>
      <c r="B75" s="374"/>
      <c r="C75" s="375"/>
      <c r="D75" s="143" t="str">
        <f>IF(A75="   ", "   ",  IF(A75='2a.  Simple Form Data Entry'!$G$21, '2a.  Simple Form Data Entry'!J$21, IF(A75='2a.  Simple Form Data Entry'!$G$22,'2a.  Simple Form Data Entry'!J$22, IF(A75='2a.  Simple Form Data Entry'!$G$23, '2a.  Simple Form Data Entry'!J$23, IF(A75='2a.  Simple Form Data Entry'!$G$24, '2a.  Simple Form Data Entry'!$J$24, IF(A75='2a.  Simple Form Data Entry'!$G$25,'2a.  Simple Form Data Entry'!J$25, IF(A75='2a.  Simple Form Data Entry'!$G$26,'2a.  Simple Form Data Entry'!J$26, "   ")))))))</f>
        <v xml:space="preserve">   </v>
      </c>
      <c r="E75" s="73" t="str">
        <f>IF(A75="   ", "   ",  IF(A75='2a.  Simple Form Data Entry'!$G$21, '2a.  Simple Form Data Entry'!K$21, IF(A75='2a.  Simple Form Data Entry'!$G$22,'2a.  Simple Form Data Entry'!K$22, IF(A75='2a.  Simple Form Data Entry'!$G$23, '2a.  Simple Form Data Entry'!K$23, IF(A75='2a.  Simple Form Data Entry'!$G$24, '2a.  Simple Form Data Entry'!$K$24, IF(A75='2a.  Simple Form Data Entry'!G$25,'2a.  Simple Form Data Entry'!K$25, IF(A75='2a.  Simple Form Data Entry'!G$26,'2a.  Simple Form Data Entry'!K$26, "   ")))))))</f>
        <v xml:space="preserve">   </v>
      </c>
      <c r="F75" s="143" t="str">
        <f>IF(A75="   ", "   ",  IF(A75='2a.  Simple Form Data Entry'!$G$21, '2a.  Simple Form Data Entry'!L$21, IF(A75='2a.  Simple Form Data Entry'!$G$22,'2a.  Simple Form Data Entry'!L$22, IF(A75='2a.  Simple Form Data Entry'!$G$23, '2a.  Simple Form Data Entry'!L$23, IF(A75='2a.  Simple Form Data Entry'!$G$24, '2a.  Simple Form Data Entry'!$L$24, IF(A75='2a.  Simple Form Data Entry'!$G$25,'2a.  Simple Form Data Entry'!$L$25, IF(A75='2a.  Simple Form Data Entry'!$G$26,'2a.  Simple Form Data Entry'!$L$26, "   ")))))))</f>
        <v xml:space="preserve">   </v>
      </c>
      <c r="G75" s="64" t="str">
        <f>IF('2a.  Simple Form Data Entry'!I124="", "   ", '2a.  Simple Form Data Entry'!I124)</f>
        <v xml:space="preserve"> </v>
      </c>
      <c r="H75" s="153"/>
      <c r="I75" s="38"/>
      <c r="J75" s="30"/>
      <c r="K75" s="30"/>
      <c r="L75" s="65">
        <f t="shared" si="10"/>
        <v>0</v>
      </c>
      <c r="M75" s="30"/>
      <c r="N75" s="30"/>
      <c r="O75" s="65">
        <f t="shared" si="11"/>
        <v>0</v>
      </c>
      <c r="P75" s="30"/>
      <c r="Q75" s="30"/>
      <c r="R75" s="65">
        <f t="shared" si="12"/>
        <v>0</v>
      </c>
      <c r="S75" s="31"/>
      <c r="T75" s="8"/>
    </row>
    <row r="76" spans="1:20" ht="13.5" hidden="1">
      <c r="A76" s="15"/>
      <c r="B76" s="40" t="s">
        <v>72</v>
      </c>
      <c r="C76" s="16"/>
      <c r="D76" s="35"/>
      <c r="E76" s="35"/>
      <c r="F76" s="35"/>
      <c r="G76" s="35"/>
      <c r="H76" s="13" t="str">
        <f>IF('2a.  Simple Form Data Entry'!E126="", "  ", '2a.  Simple Form Data Entry'!E126)</f>
        <v xml:space="preserve">  </v>
      </c>
      <c r="I76" s="376">
        <f>'2a.  Simple Form Data Entry'!N126</f>
        <v>0</v>
      </c>
      <c r="J76" s="376">
        <f>'2a.  Simple Form Data Entry'!G126</f>
        <v>0</v>
      </c>
      <c r="K76" s="376">
        <f>'2a.  Simple Form Data Entry'!H126</f>
        <v>0</v>
      </c>
      <c r="L76" s="65">
        <f t="shared" si="10"/>
        <v>0</v>
      </c>
      <c r="M76" s="376">
        <f>'2a.  Simple Form Data Entry'!I126</f>
        <v>0</v>
      </c>
      <c r="N76" s="376">
        <f>'2a.  Simple Form Data Entry'!J126</f>
        <v>0</v>
      </c>
      <c r="O76" s="65">
        <f t="shared" si="11"/>
        <v>0</v>
      </c>
      <c r="P76" s="376">
        <f>'2a.  Simple Form Data Entry'!K126</f>
        <v>0</v>
      </c>
      <c r="Q76" s="376">
        <f>'2a.  Simple Form Data Entry'!L126</f>
        <v>0</v>
      </c>
      <c r="R76" s="65">
        <f t="shared" si="12"/>
        <v>0</v>
      </c>
      <c r="S76" s="377">
        <f>'2a.  Simple Form Data Entry'!M126</f>
        <v>0</v>
      </c>
      <c r="T76" s="8"/>
    </row>
    <row r="77" spans="1:20" ht="13.5" hidden="1">
      <c r="A77" s="15"/>
      <c r="B77" s="40" t="s">
        <v>74</v>
      </c>
      <c r="C77" s="16"/>
      <c r="D77" s="35"/>
      <c r="E77" s="35"/>
      <c r="F77" s="35"/>
      <c r="G77" s="35"/>
      <c r="H77" s="13" t="str">
        <f>IF('2a.  Simple Form Data Entry'!E127="", "  ", '2a.  Simple Form Data Entry'!E127)</f>
        <v xml:space="preserve">  </v>
      </c>
      <c r="I77" s="376">
        <f>'2a.  Simple Form Data Entry'!N127</f>
        <v>0</v>
      </c>
      <c r="J77" s="376">
        <f>'2a.  Simple Form Data Entry'!G127</f>
        <v>0</v>
      </c>
      <c r="K77" s="376">
        <f>'2a.  Simple Form Data Entry'!H127</f>
        <v>0</v>
      </c>
      <c r="L77" s="65">
        <f t="shared" si="10"/>
        <v>0</v>
      </c>
      <c r="M77" s="376">
        <f>'2a.  Simple Form Data Entry'!I127</f>
        <v>0</v>
      </c>
      <c r="N77" s="376">
        <f>'2a.  Simple Form Data Entry'!J127</f>
        <v>0</v>
      </c>
      <c r="O77" s="65">
        <f t="shared" si="11"/>
        <v>0</v>
      </c>
      <c r="P77" s="376">
        <f>'2a.  Simple Form Data Entry'!K127</f>
        <v>0</v>
      </c>
      <c r="Q77" s="376">
        <f>'2a.  Simple Form Data Entry'!L127</f>
        <v>0</v>
      </c>
      <c r="R77" s="65">
        <f t="shared" si="12"/>
        <v>0</v>
      </c>
      <c r="S77" s="377">
        <f>'2a.  Simple Form Data Entry'!M127</f>
        <v>0</v>
      </c>
      <c r="T77" s="8"/>
    </row>
    <row r="78" spans="1:20" ht="13.5" hidden="1">
      <c r="A78" s="15"/>
      <c r="B78" s="40" t="s">
        <v>76</v>
      </c>
      <c r="C78" s="16"/>
      <c r="D78" s="35"/>
      <c r="E78" s="35"/>
      <c r="F78" s="35"/>
      <c r="G78" s="35"/>
      <c r="H78" s="13" t="str">
        <f>IF('2a.  Simple Form Data Entry'!E128="", "  ", '2a.  Simple Form Data Entry'!E128)</f>
        <v xml:space="preserve">  </v>
      </c>
      <c r="I78" s="376">
        <f>'2a.  Simple Form Data Entry'!N128</f>
        <v>0</v>
      </c>
      <c r="J78" s="376">
        <f>'2a.  Simple Form Data Entry'!G128</f>
        <v>0</v>
      </c>
      <c r="K78" s="376">
        <f>'2a.  Simple Form Data Entry'!H128</f>
        <v>0</v>
      </c>
      <c r="L78" s="65">
        <f t="shared" si="10"/>
        <v>0</v>
      </c>
      <c r="M78" s="376">
        <f>'2a.  Simple Form Data Entry'!I128</f>
        <v>0</v>
      </c>
      <c r="N78" s="376">
        <f>'2a.  Simple Form Data Entry'!J128</f>
        <v>0</v>
      </c>
      <c r="O78" s="65">
        <f t="shared" si="11"/>
        <v>0</v>
      </c>
      <c r="P78" s="376">
        <f>'2a.  Simple Form Data Entry'!K128</f>
        <v>0</v>
      </c>
      <c r="Q78" s="376">
        <f>'2a.  Simple Form Data Entry'!L128</f>
        <v>0</v>
      </c>
      <c r="R78" s="65">
        <f t="shared" si="12"/>
        <v>0</v>
      </c>
      <c r="S78" s="377">
        <f>'2a.  Simple Form Data Entry'!M128</f>
        <v>0</v>
      </c>
      <c r="T78" s="8"/>
    </row>
    <row r="79" spans="1:20" ht="13.5" hidden="1">
      <c r="A79" s="15"/>
      <c r="B79" s="292" t="s">
        <v>78</v>
      </c>
      <c r="C79" s="293"/>
      <c r="D79" s="35"/>
      <c r="E79" s="35"/>
      <c r="F79" s="35"/>
      <c r="G79" s="35"/>
      <c r="H79" s="13" t="str">
        <f>IF('2a.  Simple Form Data Entry'!E129="", "  ", '2a.  Simple Form Data Entry'!E129)</f>
        <v xml:space="preserve">  </v>
      </c>
      <c r="I79" s="376">
        <f>'2a.  Simple Form Data Entry'!N129</f>
        <v>0</v>
      </c>
      <c r="J79" s="376">
        <f>'2a.  Simple Form Data Entry'!G129</f>
        <v>0</v>
      </c>
      <c r="K79" s="376">
        <f>'2a.  Simple Form Data Entry'!H129</f>
        <v>0</v>
      </c>
      <c r="L79" s="65">
        <f t="shared" si="10"/>
        <v>0</v>
      </c>
      <c r="M79" s="376">
        <f>'2a.  Simple Form Data Entry'!I129</f>
        <v>0</v>
      </c>
      <c r="N79" s="376">
        <f>'2a.  Simple Form Data Entry'!J129</f>
        <v>0</v>
      </c>
      <c r="O79" s="65">
        <f t="shared" si="11"/>
        <v>0</v>
      </c>
      <c r="P79" s="376">
        <f>'2a.  Simple Form Data Entry'!K129</f>
        <v>0</v>
      </c>
      <c r="Q79" s="376">
        <f>'2a.  Simple Form Data Entry'!L129</f>
        <v>0</v>
      </c>
      <c r="R79" s="65">
        <f t="shared" si="12"/>
        <v>0</v>
      </c>
      <c r="S79" s="377">
        <f>'2a.  Simple Form Data Entry'!M129</f>
        <v>0</v>
      </c>
      <c r="T79" s="8"/>
    </row>
    <row r="80" spans="1:20" ht="13.5" hidden="1">
      <c r="A80" s="15"/>
      <c r="B80" s="292" t="s">
        <v>80</v>
      </c>
      <c r="C80" s="293"/>
      <c r="D80" s="35"/>
      <c r="E80" s="35"/>
      <c r="F80" s="35"/>
      <c r="G80" s="35"/>
      <c r="H80" s="13" t="str">
        <f>IF('2a.  Simple Form Data Entry'!E130="", "  ", '2a.  Simple Form Data Entry'!E130)</f>
        <v xml:space="preserve">  </v>
      </c>
      <c r="I80" s="376">
        <f>'2a.  Simple Form Data Entry'!N130</f>
        <v>0</v>
      </c>
      <c r="J80" s="376">
        <f>'2a.  Simple Form Data Entry'!G130</f>
        <v>0</v>
      </c>
      <c r="K80" s="376">
        <f>'2a.  Simple Form Data Entry'!H130</f>
        <v>0</v>
      </c>
      <c r="L80" s="65">
        <f t="shared" si="10"/>
        <v>0</v>
      </c>
      <c r="M80" s="376">
        <f>'2a.  Simple Form Data Entry'!I130</f>
        <v>0</v>
      </c>
      <c r="N80" s="376">
        <f>'2a.  Simple Form Data Entry'!J130</f>
        <v>0</v>
      </c>
      <c r="O80" s="65">
        <f t="shared" si="11"/>
        <v>0</v>
      </c>
      <c r="P80" s="376">
        <f>'2a.  Simple Form Data Entry'!K130</f>
        <v>0</v>
      </c>
      <c r="Q80" s="376">
        <f>'2a.  Simple Form Data Entry'!L130</f>
        <v>0</v>
      </c>
      <c r="R80" s="65">
        <f t="shared" si="12"/>
        <v>0</v>
      </c>
      <c r="S80" s="377">
        <f>'2a.  Simple Form Data Entry'!M130</f>
        <v>0</v>
      </c>
      <c r="T80" s="8"/>
    </row>
    <row r="81" spans="1:20" ht="13.5" hidden="1">
      <c r="A81" s="15"/>
      <c r="B81" s="292" t="s">
        <v>82</v>
      </c>
      <c r="C81" s="293"/>
      <c r="D81" s="35"/>
      <c r="E81" s="35"/>
      <c r="F81" s="35"/>
      <c r="G81" s="35"/>
      <c r="H81" s="13" t="str">
        <f>IF('2a.  Simple Form Data Entry'!E131="", "  ", '2a.  Simple Form Data Entry'!E131)</f>
        <v xml:space="preserve">  </v>
      </c>
      <c r="I81" s="376">
        <f>'2a.  Simple Form Data Entry'!N131</f>
        <v>0</v>
      </c>
      <c r="J81" s="376">
        <f>'2a.  Simple Form Data Entry'!G131</f>
        <v>0</v>
      </c>
      <c r="K81" s="376">
        <f>'2a.  Simple Form Data Entry'!H131</f>
        <v>0</v>
      </c>
      <c r="L81" s="65">
        <f t="shared" si="10"/>
        <v>0</v>
      </c>
      <c r="M81" s="376">
        <f>'2a.  Simple Form Data Entry'!I131</f>
        <v>0</v>
      </c>
      <c r="N81" s="376">
        <f>'2a.  Simple Form Data Entry'!J131</f>
        <v>0</v>
      </c>
      <c r="O81" s="65">
        <f t="shared" si="11"/>
        <v>0</v>
      </c>
      <c r="P81" s="376">
        <f>'2a.  Simple Form Data Entry'!K131</f>
        <v>0</v>
      </c>
      <c r="Q81" s="376">
        <f>'2a.  Simple Form Data Entry'!L131</f>
        <v>0</v>
      </c>
      <c r="R81" s="65">
        <f t="shared" si="12"/>
        <v>0</v>
      </c>
      <c r="S81" s="377">
        <f>'2a.  Simple Form Data Entry'!M131</f>
        <v>0</v>
      </c>
      <c r="T81" s="8"/>
    </row>
    <row r="82" spans="1:20" ht="13.5" hidden="1">
      <c r="A82" s="15"/>
      <c r="B82" s="294" t="s">
        <v>83</v>
      </c>
      <c r="C82" s="295"/>
      <c r="D82" s="35"/>
      <c r="E82" s="35"/>
      <c r="F82" s="35"/>
      <c r="G82" s="35"/>
      <c r="H82" s="13" t="str">
        <f>IF('2a.  Simple Form Data Entry'!E132="", "  ", '2a.  Simple Form Data Entry'!E132)</f>
        <v xml:space="preserve">  </v>
      </c>
      <c r="I82" s="376">
        <f>'2a.  Simple Form Data Entry'!N132</f>
        <v>0</v>
      </c>
      <c r="J82" s="376">
        <f>'2a.  Simple Form Data Entry'!G132</f>
        <v>0</v>
      </c>
      <c r="K82" s="376">
        <f>'2a.  Simple Form Data Entry'!H132</f>
        <v>0</v>
      </c>
      <c r="L82" s="65">
        <f t="shared" si="10"/>
        <v>0</v>
      </c>
      <c r="M82" s="376">
        <f>'2a.  Simple Form Data Entry'!I132</f>
        <v>0</v>
      </c>
      <c r="N82" s="376">
        <f>'2a.  Simple Form Data Entry'!J132</f>
        <v>0</v>
      </c>
      <c r="O82" s="65">
        <f t="shared" si="11"/>
        <v>0</v>
      </c>
      <c r="P82" s="376">
        <f>'2a.  Simple Form Data Entry'!K132</f>
        <v>0</v>
      </c>
      <c r="Q82" s="376">
        <f>'2a.  Simple Form Data Entry'!L132</f>
        <v>0</v>
      </c>
      <c r="R82" s="65">
        <f t="shared" si="12"/>
        <v>0</v>
      </c>
      <c r="S82" s="377">
        <f>'2a.  Simple Form Data Entry'!M132</f>
        <v>0</v>
      </c>
      <c r="T82" s="8"/>
    </row>
    <row r="83" spans="1:20" ht="13.5" hidden="1">
      <c r="A83" s="20"/>
      <c r="B83" s="21"/>
      <c r="C83" s="22" t="s">
        <v>143</v>
      </c>
      <c r="D83" s="23"/>
      <c r="E83" s="23"/>
      <c r="F83" s="23"/>
      <c r="G83" s="23"/>
      <c r="H83" s="155"/>
      <c r="I83" s="52">
        <f t="shared" ref="I83:S83" si="19">SUM(I76:I82)</f>
        <v>0</v>
      </c>
      <c r="J83" s="52">
        <f t="shared" si="19"/>
        <v>0</v>
      </c>
      <c r="K83" s="52">
        <f t="shared" si="19"/>
        <v>0</v>
      </c>
      <c r="L83" s="65">
        <f t="shared" si="10"/>
        <v>0</v>
      </c>
      <c r="M83" s="52">
        <f t="shared" si="19"/>
        <v>0</v>
      </c>
      <c r="N83" s="52">
        <f t="shared" si="19"/>
        <v>0</v>
      </c>
      <c r="O83" s="65">
        <f t="shared" si="11"/>
        <v>0</v>
      </c>
      <c r="P83" s="52">
        <f t="shared" ref="P83:Q83" si="20">SUM(P76:P82)</f>
        <v>0</v>
      </c>
      <c r="Q83" s="52">
        <f t="shared" si="20"/>
        <v>0</v>
      </c>
      <c r="R83" s="65">
        <f t="shared" si="12"/>
        <v>0</v>
      </c>
      <c r="S83" s="53">
        <f t="shared" si="19"/>
        <v>0</v>
      </c>
      <c r="T83" s="8"/>
    </row>
    <row r="84" spans="1:20" ht="3" hidden="1" customHeight="1">
      <c r="A84" s="46"/>
      <c r="B84" s="47"/>
      <c r="C84" s="247"/>
      <c r="D84" s="10"/>
      <c r="E84" s="10"/>
      <c r="F84" s="10"/>
      <c r="G84" s="10"/>
      <c r="H84" s="156"/>
      <c r="I84" s="48"/>
      <c r="J84" s="49"/>
      <c r="K84" s="49"/>
      <c r="L84" s="65">
        <f t="shared" si="10"/>
        <v>0</v>
      </c>
      <c r="M84" s="50"/>
      <c r="N84" s="49"/>
      <c r="O84" s="65">
        <f t="shared" si="11"/>
        <v>0</v>
      </c>
      <c r="P84" s="49"/>
      <c r="Q84" s="49"/>
      <c r="R84" s="65">
        <f t="shared" si="12"/>
        <v>0</v>
      </c>
      <c r="S84" s="51"/>
      <c r="T84" s="8"/>
    </row>
    <row r="85" spans="1:20" ht="13.5" hidden="1">
      <c r="A85" s="373" t="str">
        <f>IF('2a.  Simple Form Data Entry'!E135="", "   ", '2a.  Simple Form Data Entry'!E135)</f>
        <v xml:space="preserve">   </v>
      </c>
      <c r="B85" s="374"/>
      <c r="C85" s="375"/>
      <c r="D85" s="143" t="str">
        <f>IF(A85="   ", "   ",  IF(A85='2a.  Simple Form Data Entry'!$G$21, '2a.  Simple Form Data Entry'!J$21, IF(A85='2a.  Simple Form Data Entry'!$G$22,'2a.  Simple Form Data Entry'!J$22, IF(A85='2a.  Simple Form Data Entry'!$G$23, '2a.  Simple Form Data Entry'!J$23, IF(A85='2a.  Simple Form Data Entry'!$G$24, '2a.  Simple Form Data Entry'!$J$24, IF(A85='2a.  Simple Form Data Entry'!$G$25,'2a.  Simple Form Data Entry'!J$25, IF(A85='2a.  Simple Form Data Entry'!$G$26,'2a.  Simple Form Data Entry'!J$26, "   ")))))))</f>
        <v xml:space="preserve">   </v>
      </c>
      <c r="E85" s="73" t="str">
        <f>IF(A85="   ", "   ",  IF(A85='2a.  Simple Form Data Entry'!$G$21, '2a.  Simple Form Data Entry'!K$21, IF(A85='2a.  Simple Form Data Entry'!$G$22,'2a.  Simple Form Data Entry'!K$22, IF(A85='2a.  Simple Form Data Entry'!$G$23, '2a.  Simple Form Data Entry'!K$23, IF(A85='2a.  Simple Form Data Entry'!$G$24, '2a.  Simple Form Data Entry'!$K$24, IF(A85='2a.  Simple Form Data Entry'!G$25,'2a.  Simple Form Data Entry'!K$25, IF(A85='2a.  Simple Form Data Entry'!G$26,'2a.  Simple Form Data Entry'!K$26, "   ")))))))</f>
        <v xml:space="preserve">   </v>
      </c>
      <c r="F85" s="143" t="str">
        <f>IF(A85="   ", "   ",  IF(A85='2a.  Simple Form Data Entry'!$G$21, '2a.  Simple Form Data Entry'!L$21, IF(A85='2a.  Simple Form Data Entry'!$G$22,'2a.  Simple Form Data Entry'!L$22, IF(A85='2a.  Simple Form Data Entry'!$G$23, '2a.  Simple Form Data Entry'!L$23, IF(A85='2a.  Simple Form Data Entry'!$G$24, '2a.  Simple Form Data Entry'!$L$24, IF(A85='2a.  Simple Form Data Entry'!$G$25,'2a.  Simple Form Data Entry'!$L$25, IF(A85='2a.  Simple Form Data Entry'!$G$26,'2a.  Simple Form Data Entry'!$L$26, "   ")))))))</f>
        <v xml:space="preserve">   </v>
      </c>
      <c r="G85" s="64" t="str">
        <f>IF('2a.  Simple Form Data Entry'!I135="", "   ", '2a.  Simple Form Data Entry'!I135)</f>
        <v xml:space="preserve"> </v>
      </c>
      <c r="H85" s="153"/>
      <c r="I85" s="38"/>
      <c r="J85" s="30"/>
      <c r="K85" s="30"/>
      <c r="L85" s="65">
        <f t="shared" si="10"/>
        <v>0</v>
      </c>
      <c r="M85" s="30"/>
      <c r="N85" s="30"/>
      <c r="O85" s="65">
        <f t="shared" si="11"/>
        <v>0</v>
      </c>
      <c r="P85" s="30"/>
      <c r="Q85" s="30"/>
      <c r="R85" s="65">
        <f t="shared" si="12"/>
        <v>0</v>
      </c>
      <c r="S85" s="31"/>
      <c r="T85" s="8"/>
    </row>
    <row r="86" spans="1:20" ht="13.5" hidden="1">
      <c r="A86" s="15"/>
      <c r="B86" s="40" t="s">
        <v>72</v>
      </c>
      <c r="C86" s="16"/>
      <c r="D86" s="35"/>
      <c r="E86" s="35"/>
      <c r="F86" s="35"/>
      <c r="G86" s="35"/>
      <c r="H86" s="13" t="str">
        <f>IF('2a.  Simple Form Data Entry'!E137="", "  ", '2a.  Simple Form Data Entry'!E137)</f>
        <v xml:space="preserve">  </v>
      </c>
      <c r="I86" s="376">
        <f>'2a.  Simple Form Data Entry'!N137</f>
        <v>0</v>
      </c>
      <c r="J86" s="376">
        <f>'2a.  Simple Form Data Entry'!G137</f>
        <v>0</v>
      </c>
      <c r="K86" s="376">
        <f>'2a.  Simple Form Data Entry'!H137</f>
        <v>0</v>
      </c>
      <c r="L86" s="65">
        <f t="shared" si="10"/>
        <v>0</v>
      </c>
      <c r="M86" s="376">
        <f>'2a.  Simple Form Data Entry'!I137</f>
        <v>0</v>
      </c>
      <c r="N86" s="376">
        <f>'2a.  Simple Form Data Entry'!J137</f>
        <v>0</v>
      </c>
      <c r="O86" s="65">
        <f t="shared" si="11"/>
        <v>0</v>
      </c>
      <c r="P86" s="376">
        <f>'2a.  Simple Form Data Entry'!K137</f>
        <v>0</v>
      </c>
      <c r="Q86" s="376">
        <f>'2a.  Simple Form Data Entry'!L137</f>
        <v>0</v>
      </c>
      <c r="R86" s="65">
        <f t="shared" si="12"/>
        <v>0</v>
      </c>
      <c r="S86" s="377">
        <f>'2a.  Simple Form Data Entry'!M137</f>
        <v>0</v>
      </c>
      <c r="T86" s="8"/>
    </row>
    <row r="87" spans="1:20" ht="13.5" hidden="1">
      <c r="A87" s="15"/>
      <c r="B87" s="40" t="s">
        <v>74</v>
      </c>
      <c r="C87" s="16"/>
      <c r="D87" s="35"/>
      <c r="E87" s="35"/>
      <c r="F87" s="35"/>
      <c r="G87" s="35"/>
      <c r="H87" s="13" t="str">
        <f>IF('2a.  Simple Form Data Entry'!E138="", "  ", '2a.  Simple Form Data Entry'!E138)</f>
        <v xml:space="preserve">  </v>
      </c>
      <c r="I87" s="376">
        <f>'2a.  Simple Form Data Entry'!N138</f>
        <v>0</v>
      </c>
      <c r="J87" s="376">
        <f>'2a.  Simple Form Data Entry'!G138</f>
        <v>0</v>
      </c>
      <c r="K87" s="376">
        <f>'2a.  Simple Form Data Entry'!H138</f>
        <v>0</v>
      </c>
      <c r="L87" s="65">
        <f t="shared" si="10"/>
        <v>0</v>
      </c>
      <c r="M87" s="376">
        <f>'2a.  Simple Form Data Entry'!I138</f>
        <v>0</v>
      </c>
      <c r="N87" s="376">
        <f>'2a.  Simple Form Data Entry'!J138</f>
        <v>0</v>
      </c>
      <c r="O87" s="65">
        <f t="shared" si="11"/>
        <v>0</v>
      </c>
      <c r="P87" s="376">
        <f>'2a.  Simple Form Data Entry'!K138</f>
        <v>0</v>
      </c>
      <c r="Q87" s="376">
        <f>'2a.  Simple Form Data Entry'!L138</f>
        <v>0</v>
      </c>
      <c r="R87" s="65">
        <f t="shared" si="12"/>
        <v>0</v>
      </c>
      <c r="S87" s="377">
        <f>'2a.  Simple Form Data Entry'!M138</f>
        <v>0</v>
      </c>
      <c r="T87" s="8"/>
    </row>
    <row r="88" spans="1:20" ht="13.5" hidden="1">
      <c r="A88" s="15"/>
      <c r="B88" s="40" t="s">
        <v>76</v>
      </c>
      <c r="C88" s="16"/>
      <c r="D88" s="35"/>
      <c r="E88" s="35"/>
      <c r="F88" s="35"/>
      <c r="G88" s="35"/>
      <c r="H88" s="13" t="str">
        <f>IF('2a.  Simple Form Data Entry'!E139="", "  ", '2a.  Simple Form Data Entry'!E139)</f>
        <v xml:space="preserve">  </v>
      </c>
      <c r="I88" s="376">
        <f>'2a.  Simple Form Data Entry'!N139</f>
        <v>0</v>
      </c>
      <c r="J88" s="376">
        <f>'2a.  Simple Form Data Entry'!G139</f>
        <v>0</v>
      </c>
      <c r="K88" s="376">
        <f>'2a.  Simple Form Data Entry'!H139</f>
        <v>0</v>
      </c>
      <c r="L88" s="65">
        <f t="shared" si="10"/>
        <v>0</v>
      </c>
      <c r="M88" s="376">
        <f>'2a.  Simple Form Data Entry'!I139</f>
        <v>0</v>
      </c>
      <c r="N88" s="376">
        <f>'2a.  Simple Form Data Entry'!J139</f>
        <v>0</v>
      </c>
      <c r="O88" s="65">
        <f t="shared" si="11"/>
        <v>0</v>
      </c>
      <c r="P88" s="376">
        <f>'2a.  Simple Form Data Entry'!K139</f>
        <v>0</v>
      </c>
      <c r="Q88" s="376">
        <f>'2a.  Simple Form Data Entry'!L139</f>
        <v>0</v>
      </c>
      <c r="R88" s="65">
        <f t="shared" si="12"/>
        <v>0</v>
      </c>
      <c r="S88" s="377">
        <f>'2a.  Simple Form Data Entry'!M139</f>
        <v>0</v>
      </c>
      <c r="T88" s="8"/>
    </row>
    <row r="89" spans="1:20" ht="13.5" hidden="1">
      <c r="A89" s="15"/>
      <c r="B89" s="292" t="s">
        <v>78</v>
      </c>
      <c r="C89" s="293"/>
      <c r="D89" s="35"/>
      <c r="E89" s="35"/>
      <c r="F89" s="35"/>
      <c r="G89" s="35"/>
      <c r="H89" s="13" t="str">
        <f>IF('2a.  Simple Form Data Entry'!E140="", "  ", '2a.  Simple Form Data Entry'!E140)</f>
        <v xml:space="preserve">  </v>
      </c>
      <c r="I89" s="376">
        <f>'2a.  Simple Form Data Entry'!N140</f>
        <v>0</v>
      </c>
      <c r="J89" s="376">
        <f>'2a.  Simple Form Data Entry'!G140</f>
        <v>0</v>
      </c>
      <c r="K89" s="376">
        <f>'2a.  Simple Form Data Entry'!H140</f>
        <v>0</v>
      </c>
      <c r="L89" s="65">
        <f t="shared" si="10"/>
        <v>0</v>
      </c>
      <c r="M89" s="376">
        <f>'2a.  Simple Form Data Entry'!I140</f>
        <v>0</v>
      </c>
      <c r="N89" s="376">
        <f>'2a.  Simple Form Data Entry'!J140</f>
        <v>0</v>
      </c>
      <c r="O89" s="65">
        <f t="shared" si="11"/>
        <v>0</v>
      </c>
      <c r="P89" s="376">
        <f>'2a.  Simple Form Data Entry'!K140</f>
        <v>0</v>
      </c>
      <c r="Q89" s="376">
        <f>'2a.  Simple Form Data Entry'!L140</f>
        <v>0</v>
      </c>
      <c r="R89" s="65">
        <f t="shared" si="12"/>
        <v>0</v>
      </c>
      <c r="S89" s="377">
        <f>'2a.  Simple Form Data Entry'!M140</f>
        <v>0</v>
      </c>
      <c r="T89" s="8"/>
    </row>
    <row r="90" spans="1:20" ht="13.5" hidden="1">
      <c r="A90" s="15"/>
      <c r="B90" s="292" t="s">
        <v>80</v>
      </c>
      <c r="C90" s="293"/>
      <c r="D90" s="35"/>
      <c r="E90" s="35"/>
      <c r="F90" s="35"/>
      <c r="G90" s="35"/>
      <c r="H90" s="13" t="str">
        <f>IF('2a.  Simple Form Data Entry'!E141="", "  ", '2a.  Simple Form Data Entry'!E141)</f>
        <v xml:space="preserve">  </v>
      </c>
      <c r="I90" s="376">
        <f>'2a.  Simple Form Data Entry'!N141</f>
        <v>0</v>
      </c>
      <c r="J90" s="376">
        <f>'2a.  Simple Form Data Entry'!G141</f>
        <v>0</v>
      </c>
      <c r="K90" s="376">
        <f>'2a.  Simple Form Data Entry'!H141</f>
        <v>0</v>
      </c>
      <c r="L90" s="65">
        <f t="shared" si="10"/>
        <v>0</v>
      </c>
      <c r="M90" s="376">
        <f>'2a.  Simple Form Data Entry'!I141</f>
        <v>0</v>
      </c>
      <c r="N90" s="376">
        <f>'2a.  Simple Form Data Entry'!J141</f>
        <v>0</v>
      </c>
      <c r="O90" s="65">
        <f t="shared" si="11"/>
        <v>0</v>
      </c>
      <c r="P90" s="376">
        <f>'2a.  Simple Form Data Entry'!K141</f>
        <v>0</v>
      </c>
      <c r="Q90" s="376">
        <f>'2a.  Simple Form Data Entry'!L141</f>
        <v>0</v>
      </c>
      <c r="R90" s="65">
        <f t="shared" si="12"/>
        <v>0</v>
      </c>
      <c r="S90" s="377">
        <f>'2a.  Simple Form Data Entry'!M141</f>
        <v>0</v>
      </c>
      <c r="T90" s="8"/>
    </row>
    <row r="91" spans="1:20" ht="13.5" hidden="1">
      <c r="A91" s="15"/>
      <c r="B91" s="292" t="s">
        <v>82</v>
      </c>
      <c r="C91" s="293"/>
      <c r="D91" s="35"/>
      <c r="E91" s="35"/>
      <c r="F91" s="35"/>
      <c r="G91" s="35"/>
      <c r="H91" s="13" t="str">
        <f>IF('2a.  Simple Form Data Entry'!E142="", "  ", '2a.  Simple Form Data Entry'!E142)</f>
        <v xml:space="preserve">  </v>
      </c>
      <c r="I91" s="376">
        <f>'2a.  Simple Form Data Entry'!N142</f>
        <v>0</v>
      </c>
      <c r="J91" s="376">
        <f>'2a.  Simple Form Data Entry'!G142</f>
        <v>0</v>
      </c>
      <c r="K91" s="376">
        <f>'2a.  Simple Form Data Entry'!H142</f>
        <v>0</v>
      </c>
      <c r="L91" s="65">
        <f t="shared" si="10"/>
        <v>0</v>
      </c>
      <c r="M91" s="376">
        <f>'2a.  Simple Form Data Entry'!I142</f>
        <v>0</v>
      </c>
      <c r="N91" s="376">
        <f>'2a.  Simple Form Data Entry'!J142</f>
        <v>0</v>
      </c>
      <c r="O91" s="65">
        <f t="shared" si="11"/>
        <v>0</v>
      </c>
      <c r="P91" s="376">
        <f>'2a.  Simple Form Data Entry'!K142</f>
        <v>0</v>
      </c>
      <c r="Q91" s="376">
        <f>'2a.  Simple Form Data Entry'!L142</f>
        <v>0</v>
      </c>
      <c r="R91" s="65">
        <f t="shared" si="12"/>
        <v>0</v>
      </c>
      <c r="S91" s="377">
        <f>'2a.  Simple Form Data Entry'!M142</f>
        <v>0</v>
      </c>
      <c r="T91" s="8"/>
    </row>
    <row r="92" spans="1:20" ht="13.5" hidden="1">
      <c r="A92" s="15"/>
      <c r="B92" s="294" t="s">
        <v>83</v>
      </c>
      <c r="C92" s="295"/>
      <c r="D92" s="35"/>
      <c r="E92" s="35"/>
      <c r="F92" s="35"/>
      <c r="G92" s="35"/>
      <c r="H92" s="157" t="str">
        <f>IF('2a.  Simple Form Data Entry'!E143="", "  ", '2a.  Simple Form Data Entry'!E143)</f>
        <v xml:space="preserve">  </v>
      </c>
      <c r="I92" s="376">
        <f>'2a.  Simple Form Data Entry'!N143</f>
        <v>0</v>
      </c>
      <c r="J92" s="376">
        <f>'2a.  Simple Form Data Entry'!G143</f>
        <v>0</v>
      </c>
      <c r="K92" s="376">
        <f>'2a.  Simple Form Data Entry'!H143</f>
        <v>0</v>
      </c>
      <c r="L92" s="65">
        <f t="shared" si="10"/>
        <v>0</v>
      </c>
      <c r="M92" s="376">
        <f>'2a.  Simple Form Data Entry'!I143</f>
        <v>0</v>
      </c>
      <c r="N92" s="376">
        <f>'2a.  Simple Form Data Entry'!J143</f>
        <v>0</v>
      </c>
      <c r="O92" s="65">
        <f t="shared" si="11"/>
        <v>0</v>
      </c>
      <c r="P92" s="376">
        <f>'2a.  Simple Form Data Entry'!K143</f>
        <v>0</v>
      </c>
      <c r="Q92" s="376">
        <f>'2a.  Simple Form Data Entry'!L143</f>
        <v>0</v>
      </c>
      <c r="R92" s="65">
        <f t="shared" si="12"/>
        <v>0</v>
      </c>
      <c r="S92" s="377">
        <f>'2a.  Simple Form Data Entry'!M143</f>
        <v>0</v>
      </c>
      <c r="T92" s="8"/>
    </row>
    <row r="93" spans="1:20" ht="12.75" hidden="1" customHeight="1">
      <c r="A93" s="20"/>
      <c r="B93" s="21"/>
      <c r="C93" s="22" t="s">
        <v>143</v>
      </c>
      <c r="D93" s="23"/>
      <c r="E93" s="23"/>
      <c r="F93" s="23"/>
      <c r="G93" s="23"/>
      <c r="H93" s="158"/>
      <c r="I93" s="52">
        <f t="shared" ref="I93:S93" si="21">SUM(I86:I92)</f>
        <v>0</v>
      </c>
      <c r="J93" s="52">
        <f t="shared" si="21"/>
        <v>0</v>
      </c>
      <c r="K93" s="52">
        <f t="shared" si="21"/>
        <v>0</v>
      </c>
      <c r="L93" s="65">
        <f t="shared" si="10"/>
        <v>0</v>
      </c>
      <c r="M93" s="52">
        <f t="shared" si="21"/>
        <v>0</v>
      </c>
      <c r="N93" s="52">
        <f t="shared" si="21"/>
        <v>0</v>
      </c>
      <c r="O93" s="65">
        <f t="shared" si="11"/>
        <v>0</v>
      </c>
      <c r="P93" s="52">
        <f t="shared" ref="P93:Q93" si="22">SUM(P86:P92)</f>
        <v>0</v>
      </c>
      <c r="Q93" s="52">
        <f t="shared" si="22"/>
        <v>0</v>
      </c>
      <c r="R93" s="65">
        <f t="shared" si="12"/>
        <v>0</v>
      </c>
      <c r="S93" s="53">
        <f t="shared" si="21"/>
        <v>0</v>
      </c>
      <c r="T93" s="8"/>
    </row>
    <row r="94" spans="1:20" ht="3" hidden="1" customHeight="1">
      <c r="A94" s="24"/>
      <c r="B94" s="247"/>
      <c r="C94" s="247"/>
      <c r="D94" s="25"/>
      <c r="E94" s="25"/>
      <c r="F94" s="25"/>
      <c r="G94" s="25"/>
      <c r="H94" s="159"/>
      <c r="I94" s="26"/>
      <c r="J94" s="27"/>
      <c r="K94" s="27"/>
      <c r="L94" s="65">
        <f t="shared" si="10"/>
        <v>0</v>
      </c>
      <c r="M94" s="28"/>
      <c r="N94" s="27"/>
      <c r="O94" s="65">
        <f t="shared" si="11"/>
        <v>0</v>
      </c>
      <c r="P94" s="27"/>
      <c r="Q94" s="27"/>
      <c r="R94" s="65">
        <f t="shared" si="12"/>
        <v>0</v>
      </c>
      <c r="S94" s="29"/>
    </row>
    <row r="95" spans="1:20" ht="14.1" thickBot="1">
      <c r="A95" s="3"/>
      <c r="B95" s="4"/>
      <c r="C95" s="216" t="s">
        <v>144</v>
      </c>
      <c r="D95" s="5"/>
      <c r="E95" s="5"/>
      <c r="F95" s="5"/>
      <c r="G95" s="5"/>
      <c r="H95" s="160"/>
      <c r="I95" s="45">
        <f t="shared" ref="I95:S95" si="23">I73+I63+I53+I43+I83+I93</f>
        <v>0</v>
      </c>
      <c r="J95" s="45">
        <f t="shared" si="23"/>
        <v>0</v>
      </c>
      <c r="K95" s="45">
        <f t="shared" si="23"/>
        <v>19032</v>
      </c>
      <c r="L95" s="45">
        <f t="shared" si="10"/>
        <v>19032</v>
      </c>
      <c r="M95" s="45">
        <f t="shared" si="23"/>
        <v>19602.96</v>
      </c>
      <c r="N95" s="45">
        <f t="shared" si="23"/>
        <v>20191.0488</v>
      </c>
      <c r="O95" s="45">
        <f t="shared" si="11"/>
        <v>39794.008799999996</v>
      </c>
      <c r="P95" s="45">
        <f t="shared" ref="P95:Q95" si="24">P73+P63+P53+P43+P83+P93</f>
        <v>20796.780264000001</v>
      </c>
      <c r="Q95" s="45">
        <f t="shared" si="24"/>
        <v>21420.68367192</v>
      </c>
      <c r="R95" s="45">
        <f t="shared" si="12"/>
        <v>42217.463935920001</v>
      </c>
      <c r="S95" s="54">
        <f t="shared" si="23"/>
        <v>410353.4945383562</v>
      </c>
      <c r="T95" s="2"/>
    </row>
    <row r="96" spans="1:20" ht="3" customHeight="1" thickBot="1">
      <c r="A96" s="247"/>
      <c r="B96" s="247"/>
      <c r="C96" s="247"/>
      <c r="D96" s="247"/>
      <c r="E96" s="247"/>
      <c r="F96" s="247"/>
      <c r="G96" s="247"/>
      <c r="H96" s="247"/>
      <c r="I96" s="247"/>
      <c r="J96" s="33"/>
      <c r="K96" s="33"/>
      <c r="L96" s="33"/>
      <c r="M96" s="33"/>
      <c r="N96" s="33"/>
      <c r="O96" s="33"/>
      <c r="P96" s="33"/>
      <c r="Q96" s="33"/>
      <c r="R96" s="33"/>
      <c r="S96" s="2"/>
      <c r="T96" s="2"/>
    </row>
    <row r="97" spans="1:20" ht="22.5" customHeight="1" thickTop="1" thickBot="1">
      <c r="A97" s="299" t="s">
        <v>145</v>
      </c>
      <c r="B97" s="299"/>
      <c r="C97" s="299"/>
      <c r="D97" s="299"/>
      <c r="E97" s="299"/>
      <c r="F97" s="299"/>
      <c r="G97" s="299"/>
      <c r="H97" s="299"/>
      <c r="I97" s="299"/>
      <c r="J97" s="299"/>
      <c r="K97" s="299"/>
      <c r="L97" s="299"/>
      <c r="M97" s="299"/>
      <c r="N97" s="299"/>
      <c r="O97" s="299"/>
      <c r="P97" s="299"/>
      <c r="Q97" s="299"/>
      <c r="R97" s="299"/>
      <c r="S97" s="299"/>
      <c r="T97" s="2"/>
    </row>
    <row r="98" spans="1:20" ht="3" customHeight="1" thickTop="1">
      <c r="A98" s="247"/>
      <c r="B98" s="247"/>
      <c r="C98" s="247"/>
      <c r="D98" s="247"/>
      <c r="E98" s="247"/>
      <c r="F98" s="247"/>
      <c r="G98" s="247"/>
      <c r="H98" s="247"/>
      <c r="I98" s="247"/>
      <c r="J98" s="33"/>
      <c r="K98" s="33"/>
      <c r="L98" s="33"/>
      <c r="M98" s="33"/>
      <c r="N98" s="33"/>
      <c r="O98" s="33"/>
      <c r="P98" s="33"/>
      <c r="Q98" s="33"/>
      <c r="R98" s="33"/>
      <c r="S98" s="2"/>
      <c r="T98" s="2"/>
    </row>
    <row r="99" spans="1:20" ht="15">
      <c r="A99" s="247" t="s">
        <v>146</v>
      </c>
      <c r="B99" s="247"/>
      <c r="C99" s="247"/>
      <c r="D99" s="247"/>
      <c r="E99" s="247"/>
      <c r="F99" s="247"/>
      <c r="G99" s="247"/>
      <c r="H99" s="247"/>
      <c r="I99" s="247"/>
      <c r="J99" s="33"/>
      <c r="K99" s="33"/>
      <c r="L99" s="33"/>
      <c r="M99" s="33"/>
      <c r="N99" s="33"/>
      <c r="O99" s="33"/>
      <c r="P99" s="33"/>
      <c r="Q99" s="33"/>
      <c r="R99" s="33"/>
      <c r="S99" s="33"/>
      <c r="T99" s="33"/>
    </row>
    <row r="100" spans="1:20" ht="3" customHeight="1" thickBot="1">
      <c r="A100" s="247"/>
      <c r="B100" s="247"/>
      <c r="C100" s="247"/>
      <c r="D100" s="247"/>
      <c r="E100" s="247"/>
      <c r="F100" s="247"/>
      <c r="G100" s="247"/>
      <c r="H100" s="247"/>
      <c r="I100" s="247"/>
      <c r="J100" s="33"/>
      <c r="K100" s="33"/>
      <c r="L100" s="33"/>
      <c r="M100" s="33"/>
      <c r="N100" s="33"/>
      <c r="O100" s="33"/>
      <c r="P100" s="33"/>
      <c r="Q100" s="33"/>
      <c r="R100" s="33"/>
      <c r="S100" s="33"/>
      <c r="T100" s="33"/>
    </row>
    <row r="101" spans="1:20" ht="15" customHeight="1">
      <c r="A101" s="378" t="s">
        <v>86</v>
      </c>
      <c r="B101" s="379"/>
      <c r="C101" s="380"/>
      <c r="D101" s="381" t="s">
        <v>147</v>
      </c>
      <c r="E101" s="381" t="s">
        <v>39</v>
      </c>
      <c r="F101" s="313" t="s">
        <v>40</v>
      </c>
      <c r="G101" s="381" t="s">
        <v>87</v>
      </c>
      <c r="H101" s="381" t="s">
        <v>102</v>
      </c>
      <c r="I101" s="382"/>
      <c r="J101" s="383">
        <f>'2a.  Simple Form Data Entry'!G19</f>
        <v>2026</v>
      </c>
      <c r="K101" s="384" t="str">
        <f>'2a.  Simple Form Data Entry'!H155</f>
        <v>NA</v>
      </c>
      <c r="L101" s="385" t="str">
        <f>CONCATENATE(L24, " Appropriation Change")</f>
        <v>2026 / 2027 Appropriation Change</v>
      </c>
      <c r="P101" s="33"/>
      <c r="Q101" s="386"/>
      <c r="R101" s="387" t="s">
        <v>148</v>
      </c>
      <c r="S101" s="388"/>
      <c r="T101" s="33"/>
    </row>
    <row r="102" spans="1:20" ht="27.75" customHeight="1" thickBot="1">
      <c r="A102" s="389"/>
      <c r="B102" s="390"/>
      <c r="C102" s="391"/>
      <c r="D102" s="392"/>
      <c r="E102" s="392"/>
      <c r="F102" s="314"/>
      <c r="G102" s="392"/>
      <c r="H102" s="392"/>
      <c r="I102" s="393"/>
      <c r="J102" s="394" t="s">
        <v>104</v>
      </c>
      <c r="K102" s="395" t="str">
        <f>'2a.  Simple Form Data Entry'!H156</f>
        <v xml:space="preserve"> </v>
      </c>
      <c r="L102" s="396"/>
      <c r="P102" s="33"/>
      <c r="Q102" s="386"/>
      <c r="R102" s="397"/>
      <c r="S102" s="398"/>
      <c r="T102" s="33"/>
    </row>
    <row r="103" spans="1:20" ht="47.25" customHeight="1">
      <c r="A103" s="72" t="str">
        <f>IF('2a.  Simple Form Data Entry'!C157="", "   ",'2a.  Simple Form Data Entry'!C157)</f>
        <v xml:space="preserve">   </v>
      </c>
      <c r="B103" s="9"/>
      <c r="C103" s="9"/>
      <c r="D103" s="143" t="str">
        <f>IF(A103="   ", "   ",  IF(A103='2a.  Simple Form Data Entry'!$G$21, '2a.  Simple Form Data Entry'!J$21, IF(A103='2a.  Simple Form Data Entry'!$G$22,'2a.  Simple Form Data Entry'!J$22, IF(A103='2a.  Simple Form Data Entry'!$G$23, '2a.  Simple Form Data Entry'!J$23, IF(A103='2a.  Simple Form Data Entry'!$G$24, '2a.  Simple Form Data Entry'!$J$24, IF(A103='2a.  Simple Form Data Entry'!$G$25,'2a.  Simple Form Data Entry'!J$25, IF(A103='2a.  Simple Form Data Entry'!$G$26,'2a.  Simple Form Data Entry'!J$26, "   ")))))))</f>
        <v xml:space="preserve">   </v>
      </c>
      <c r="E103" s="73" t="str">
        <f>IF(A103="   ", "   ",  IF(A103='2a.  Simple Form Data Entry'!$G$21, '2a.  Simple Form Data Entry'!K$21, IF(A103='2a.  Simple Form Data Entry'!$G$22,'2a.  Simple Form Data Entry'!K$22, IF(A103='2a.  Simple Form Data Entry'!$G$23, '2a.  Simple Form Data Entry'!K$23, IF(A103='2a.  Simple Form Data Entry'!$G$24, '2a.  Simple Form Data Entry'!$K$24, IF(A103='2a.  Simple Form Data Entry'!G$25,'2a.  Simple Form Data Entry'!K$25, IF(A103='2a.  Simple Form Data Entry'!G$26,'2a.  Simple Form Data Entry'!K$26, "   ")))))))</f>
        <v xml:space="preserve">   </v>
      </c>
      <c r="F103" s="143" t="str">
        <f>IF(A103="   ", "   ",  IF(A103='2a.  Simple Form Data Entry'!$G$21, '2a.  Simple Form Data Entry'!L$21, IF(A103='2a.  Simple Form Data Entry'!$G$22,'2a.  Simple Form Data Entry'!L$22, IF(A103='2a.  Simple Form Data Entry'!$G$23, '2a.  Simple Form Data Entry'!L$23, IF(A103='2a.  Simple Form Data Entry'!$G$24, '2a.  Simple Form Data Entry'!$L$24, IF(A103='2a.  Simple Form Data Entry'!G$25,'2a.  Simple Form Data Entry'!L$25, IF(A103='2a.  Simple Form Data Entry'!G$26,'2a.  Simple Form Data Entry'!L$26, "   ")))))))</f>
        <v xml:space="preserve">   </v>
      </c>
      <c r="G103" s="10" t="str">
        <f>IF('2a.  Simple Form Data Entry'!C157="", "   ", '2a.  Simple Form Data Entry'!D157)</f>
        <v xml:space="preserve">   </v>
      </c>
      <c r="H103" s="399">
        <f>IF('2a.  Simple Form Data Entry'!F151="Y", "The transaction was anticipated in the current budget; no supplemental appropriation is required.", IF(A103="", "", IF('2a.  Simple Form Data Entry'!F152="Y", "The cost of the transaction can be accommodated within existing appropriation authority; no supplemental appropriation is required",  '2a.  Simple Form Data Entry'!E157)))</f>
        <v>0</v>
      </c>
      <c r="I103" s="224"/>
      <c r="J103" s="81">
        <f>'2a.  Simple Form Data Entry'!G157</f>
        <v>0</v>
      </c>
      <c r="K103" s="81">
        <f>'2a.  Simple Form Data Entry'!H157</f>
        <v>0</v>
      </c>
      <c r="L103" s="222">
        <f>J103+K103</f>
        <v>0</v>
      </c>
      <c r="P103" s="33"/>
      <c r="Q103" s="400"/>
      <c r="R103" s="401">
        <f>'2a.  Simple Form Data Entry'!J157</f>
        <v>0</v>
      </c>
      <c r="S103" s="402"/>
      <c r="T103" s="33"/>
    </row>
    <row r="104" spans="1:20" ht="13.5">
      <c r="A104" s="72" t="str">
        <f>IF('2a.  Simple Form Data Entry'!C158="", "   ",'2a.  Simple Form Data Entry'!C158)</f>
        <v xml:space="preserve">   </v>
      </c>
      <c r="B104" s="61"/>
      <c r="C104" s="61"/>
      <c r="D104" s="143" t="str">
        <f>IF(A104="   ", "   ",  IF(A104='2a.  Simple Form Data Entry'!$G$21, '2a.  Simple Form Data Entry'!J$21, IF(A104='2a.  Simple Form Data Entry'!$G$22,'2a.  Simple Form Data Entry'!J$22, IF(A104='2a.  Simple Form Data Entry'!$G$23, '2a.  Simple Form Data Entry'!J$23, IF(A104='2a.  Simple Form Data Entry'!$G$24, '2a.  Simple Form Data Entry'!$J$24, IF(A104='2a.  Simple Form Data Entry'!$G$25,'2a.  Simple Form Data Entry'!J$25, IF(A104='2a.  Simple Form Data Entry'!$G$26,'2a.  Simple Form Data Entry'!J$26, "   ")))))))</f>
        <v xml:space="preserve">   </v>
      </c>
      <c r="E104" s="73" t="str">
        <f>IF(A104="   ", "   ",  IF(A104='2a.  Simple Form Data Entry'!$G$21, '2a.  Simple Form Data Entry'!K$21, IF(A104='2a.  Simple Form Data Entry'!$G$22,'2a.  Simple Form Data Entry'!K$22, IF(A104='2a.  Simple Form Data Entry'!$G$23, '2a.  Simple Form Data Entry'!K$23, IF(A104='2a.  Simple Form Data Entry'!$G$24, '2a.  Simple Form Data Entry'!$K$24, IF(A104='2a.  Simple Form Data Entry'!G$25,'2a.  Simple Form Data Entry'!K$25, IF(A104='2a.  Simple Form Data Entry'!G$26,'2a.  Simple Form Data Entry'!K$26, "   ")))))))</f>
        <v xml:space="preserve">   </v>
      </c>
      <c r="F104" s="143" t="str">
        <f>IF(A104="   ", "   ",  IF(A104='2a.  Simple Form Data Entry'!$G$21, '2a.  Simple Form Data Entry'!L$21, IF(A104='2a.  Simple Form Data Entry'!$G$22,'2a.  Simple Form Data Entry'!L$22, IF(A104='2a.  Simple Form Data Entry'!$G$23, '2a.  Simple Form Data Entry'!L$23, IF(A104='2a.  Simple Form Data Entry'!$G$24, '2a.  Simple Form Data Entry'!$L$24, IF(A104='2a.  Simple Form Data Entry'!G$25,'2a.  Simple Form Data Entry'!L$25, IF(A104='2a.  Simple Form Data Entry'!G$26,'2a.  Simple Form Data Entry'!L$26, "   ")))))))</f>
        <v xml:space="preserve">   </v>
      </c>
      <c r="G104" s="10" t="str">
        <f>IF('2a.  Simple Form Data Entry'!C158="", "   ", '2a.  Simple Form Data Entry'!D158)</f>
        <v xml:space="preserve">   </v>
      </c>
      <c r="H104" s="13" t="str">
        <f>IF('2a.  Simple Form Data Entry'!E158=0, "  ", '2a.  Simple Form Data Entry'!E158)</f>
        <v xml:space="preserve">  </v>
      </c>
      <c r="I104" s="224"/>
      <c r="J104" s="66">
        <f>'2a.  Simple Form Data Entry'!G158</f>
        <v>0</v>
      </c>
      <c r="K104" s="66">
        <f>'2a.  Simple Form Data Entry'!H158</f>
        <v>0</v>
      </c>
      <c r="L104" s="222">
        <f t="shared" ref="L104:L109" si="25">J104+K104</f>
        <v>0</v>
      </c>
      <c r="P104" s="33"/>
      <c r="Q104" s="403"/>
      <c r="R104" s="404">
        <f>'2a.  Simple Form Data Entry'!J158</f>
        <v>0</v>
      </c>
      <c r="S104" s="405"/>
      <c r="T104" s="33"/>
    </row>
    <row r="105" spans="1:20" ht="13.5">
      <c r="A105" s="72" t="str">
        <f>IF('2a.  Simple Form Data Entry'!C159="", "   ",'2a.  Simple Form Data Entry'!C159)</f>
        <v xml:space="preserve">   </v>
      </c>
      <c r="B105" s="61"/>
      <c r="C105" s="61"/>
      <c r="D105" s="143" t="str">
        <f>IF(A105="   ", "   ",  IF(A105='2a.  Simple Form Data Entry'!$G$21, '2a.  Simple Form Data Entry'!J$21, IF(A105='2a.  Simple Form Data Entry'!$G$22,'2a.  Simple Form Data Entry'!J$22, IF(A105='2a.  Simple Form Data Entry'!$G$23, '2a.  Simple Form Data Entry'!J$23, IF(A105='2a.  Simple Form Data Entry'!$G$24, '2a.  Simple Form Data Entry'!$J$24, IF(A105='2a.  Simple Form Data Entry'!$G$25,'2a.  Simple Form Data Entry'!J$25, IF(A105='2a.  Simple Form Data Entry'!$G$26,'2a.  Simple Form Data Entry'!J$26, "   ")))))))</f>
        <v xml:space="preserve">   </v>
      </c>
      <c r="E105" s="73" t="str">
        <f>IF(A105="   ", "   ",  IF(A105='2a.  Simple Form Data Entry'!$G$21, '2a.  Simple Form Data Entry'!K$21, IF(A105='2a.  Simple Form Data Entry'!$G$22,'2a.  Simple Form Data Entry'!K$22, IF(A105='2a.  Simple Form Data Entry'!$G$23, '2a.  Simple Form Data Entry'!K$23, IF(A105='2a.  Simple Form Data Entry'!$G$24, '2a.  Simple Form Data Entry'!$K$24, IF(A105='2a.  Simple Form Data Entry'!G$25,'2a.  Simple Form Data Entry'!K$25, IF(A105='2a.  Simple Form Data Entry'!G$26,'2a.  Simple Form Data Entry'!K$26, "   ")))))))</f>
        <v xml:space="preserve">   </v>
      </c>
      <c r="F105" s="143" t="str">
        <f>IF(A105="   ", "   ",  IF(A105='2a.  Simple Form Data Entry'!$G$21, '2a.  Simple Form Data Entry'!L$21, IF(A105='2a.  Simple Form Data Entry'!$G$22,'2a.  Simple Form Data Entry'!L$22, IF(A105='2a.  Simple Form Data Entry'!$G$23, '2a.  Simple Form Data Entry'!L$23, IF(A105='2a.  Simple Form Data Entry'!$G$24, '2a.  Simple Form Data Entry'!$L$24, IF(A105='2a.  Simple Form Data Entry'!G$25,'2a.  Simple Form Data Entry'!L$25, IF(A105='2a.  Simple Form Data Entry'!G$26,'2a.  Simple Form Data Entry'!L$26, "   ")))))))</f>
        <v xml:space="preserve">   </v>
      </c>
      <c r="G105" s="10" t="str">
        <f>IF('2a.  Simple Form Data Entry'!C159="", "   ", '2a.  Simple Form Data Entry'!D159)</f>
        <v xml:space="preserve">   </v>
      </c>
      <c r="H105" s="13" t="str">
        <f>IF('2a.  Simple Form Data Entry'!E159=0, "  ", '2a.  Simple Form Data Entry'!E159)</f>
        <v xml:space="preserve">  </v>
      </c>
      <c r="I105" s="224"/>
      <c r="J105" s="66">
        <f>'2a.  Simple Form Data Entry'!G159</f>
        <v>0</v>
      </c>
      <c r="K105" s="66">
        <f>'2a.  Simple Form Data Entry'!H159</f>
        <v>0</v>
      </c>
      <c r="L105" s="222">
        <f t="shared" si="25"/>
        <v>0</v>
      </c>
      <c r="P105" s="33"/>
      <c r="Q105" s="400"/>
      <c r="R105" s="404">
        <f>'2a.  Simple Form Data Entry'!J159</f>
        <v>0</v>
      </c>
      <c r="S105" s="405"/>
      <c r="T105" s="33"/>
    </row>
    <row r="106" spans="1:20" ht="13.5" hidden="1">
      <c r="A106" s="72" t="str">
        <f>IF('2a.  Simple Form Data Entry'!C160="", "   ",'2a.  Simple Form Data Entry'!C160)</f>
        <v xml:space="preserve">   </v>
      </c>
      <c r="B106" s="61"/>
      <c r="C106" s="61"/>
      <c r="D106" s="143" t="str">
        <f>IF(A106="   ", "   ",  IF(A106='2a.  Simple Form Data Entry'!$G$21, '2a.  Simple Form Data Entry'!J$21, IF(A106='2a.  Simple Form Data Entry'!$G$22,'2a.  Simple Form Data Entry'!J$22, IF(A106='2a.  Simple Form Data Entry'!$G$23, '2a.  Simple Form Data Entry'!J$23, IF(A106='2a.  Simple Form Data Entry'!$G$24, '2a.  Simple Form Data Entry'!$J$24, IF(A106='2a.  Simple Form Data Entry'!$G$25,'2a.  Simple Form Data Entry'!J$25, IF(A106='2a.  Simple Form Data Entry'!$G$26,'2a.  Simple Form Data Entry'!J$26, "   ")))))))</f>
        <v xml:space="preserve">   </v>
      </c>
      <c r="E106" s="73" t="str">
        <f>IF(A106="   ", "   ",  IF(A106='2a.  Simple Form Data Entry'!$G$21, '2a.  Simple Form Data Entry'!K$21, IF(A106='2a.  Simple Form Data Entry'!$G$22,'2a.  Simple Form Data Entry'!K$22, IF(A106='2a.  Simple Form Data Entry'!$G$23, '2a.  Simple Form Data Entry'!K$23, IF(A106='2a.  Simple Form Data Entry'!$G$24, '2a.  Simple Form Data Entry'!$K$24, IF(A106='2a.  Simple Form Data Entry'!G$25,'2a.  Simple Form Data Entry'!K$25, IF(A106='2a.  Simple Form Data Entry'!G$26,'2a.  Simple Form Data Entry'!K$26, "   ")))))))</f>
        <v xml:space="preserve">   </v>
      </c>
      <c r="F106" s="143" t="str">
        <f>IF(A106="   ", "   ",  IF(A106='2a.  Simple Form Data Entry'!$G$21, '2a.  Simple Form Data Entry'!L$21, IF(A106='2a.  Simple Form Data Entry'!$G$22,'2a.  Simple Form Data Entry'!L$22, IF(A106='2a.  Simple Form Data Entry'!$G$23, '2a.  Simple Form Data Entry'!L$23, IF(A106='2a.  Simple Form Data Entry'!$G$24, '2a.  Simple Form Data Entry'!$L$24, IF(A106='2a.  Simple Form Data Entry'!G$25,'2a.  Simple Form Data Entry'!L$25, IF(A106='2a.  Simple Form Data Entry'!G$26,'2a.  Simple Form Data Entry'!L$26, "   ")))))))</f>
        <v xml:space="preserve">   </v>
      </c>
      <c r="G106" s="10" t="str">
        <f>IF('2a.  Simple Form Data Entry'!C160="", "   ", '2a.  Simple Form Data Entry'!D160)</f>
        <v xml:space="preserve">   </v>
      </c>
      <c r="H106" s="13" t="str">
        <f>IF('2a.  Simple Form Data Entry'!E160=0, "  ", '2a.  Simple Form Data Entry'!E160)</f>
        <v xml:space="preserve">  </v>
      </c>
      <c r="I106" s="224"/>
      <c r="J106" s="66">
        <f>'2a.  Simple Form Data Entry'!G160</f>
        <v>0</v>
      </c>
      <c r="K106" s="66">
        <f>'2a.  Simple Form Data Entry'!H160</f>
        <v>0</v>
      </c>
      <c r="L106" s="222">
        <f t="shared" si="25"/>
        <v>0</v>
      </c>
      <c r="P106" s="33"/>
      <c r="Q106" s="400"/>
      <c r="R106" s="404">
        <f>'2a.  Simple Form Data Entry'!J160</f>
        <v>0</v>
      </c>
      <c r="S106" s="405"/>
      <c r="T106" s="33"/>
    </row>
    <row r="107" spans="1:20" ht="13.5" hidden="1">
      <c r="A107" s="72" t="str">
        <f>IF('2a.  Simple Form Data Entry'!C161="", "   ",'2a.  Simple Form Data Entry'!C161)</f>
        <v xml:space="preserve">   </v>
      </c>
      <c r="B107" s="61"/>
      <c r="C107" s="61"/>
      <c r="D107" s="143" t="str">
        <f>IF(A107="   ", "   ",  IF(A107='2a.  Simple Form Data Entry'!$G$21, '2a.  Simple Form Data Entry'!J$21, IF(A107='2a.  Simple Form Data Entry'!$G$22,'2a.  Simple Form Data Entry'!J$22, IF(A107='2a.  Simple Form Data Entry'!$G$23, '2a.  Simple Form Data Entry'!J$23, IF(A107='2a.  Simple Form Data Entry'!$G$24, '2a.  Simple Form Data Entry'!$J$24, IF(A107='2a.  Simple Form Data Entry'!$G$25,'2a.  Simple Form Data Entry'!J$25, IF(A107='2a.  Simple Form Data Entry'!$G$26,'2a.  Simple Form Data Entry'!J$26, "   ")))))))</f>
        <v xml:space="preserve">   </v>
      </c>
      <c r="E107" s="73" t="str">
        <f>IF(A107="   ", "   ",  IF(A107='2a.  Simple Form Data Entry'!$G$21, '2a.  Simple Form Data Entry'!K$21, IF(A107='2a.  Simple Form Data Entry'!$G$22,'2a.  Simple Form Data Entry'!K$22, IF(A107='2a.  Simple Form Data Entry'!$G$23, '2a.  Simple Form Data Entry'!K$23, IF(A107='2a.  Simple Form Data Entry'!$G$24, '2a.  Simple Form Data Entry'!$K$24, IF(A107='2a.  Simple Form Data Entry'!G$25,'2a.  Simple Form Data Entry'!K$25, IF(A107='2a.  Simple Form Data Entry'!G$26,'2a.  Simple Form Data Entry'!K$26, "   ")))))))</f>
        <v xml:space="preserve">   </v>
      </c>
      <c r="F107" s="143" t="str">
        <f>IF(A107="   ", "   ",  IF(A107='2a.  Simple Form Data Entry'!$G$21, '2a.  Simple Form Data Entry'!L$21, IF(A107='2a.  Simple Form Data Entry'!$G$22,'2a.  Simple Form Data Entry'!L$22, IF(A107='2a.  Simple Form Data Entry'!$G$23, '2a.  Simple Form Data Entry'!L$23, IF(A107='2a.  Simple Form Data Entry'!$G$24, '2a.  Simple Form Data Entry'!$L$24, IF(A107='2a.  Simple Form Data Entry'!G$25,'2a.  Simple Form Data Entry'!L$25, IF(A107='2a.  Simple Form Data Entry'!G$26,'2a.  Simple Form Data Entry'!L$26, "   ")))))))</f>
        <v xml:space="preserve">   </v>
      </c>
      <c r="G107" s="10" t="str">
        <f>IF('2a.  Simple Form Data Entry'!C161="", "   ", '2a.  Simple Form Data Entry'!D161)</f>
        <v xml:space="preserve">   </v>
      </c>
      <c r="H107" s="13" t="str">
        <f>IF('2a.  Simple Form Data Entry'!E161=0, "  ", '2a.  Simple Form Data Entry'!E161)</f>
        <v xml:space="preserve">  </v>
      </c>
      <c r="I107" s="224"/>
      <c r="J107" s="66">
        <f>'2a.  Simple Form Data Entry'!G161</f>
        <v>0</v>
      </c>
      <c r="K107" s="66">
        <f>'2a.  Simple Form Data Entry'!H161</f>
        <v>0</v>
      </c>
      <c r="L107" s="222">
        <f t="shared" si="25"/>
        <v>0</v>
      </c>
      <c r="P107" s="33"/>
      <c r="Q107" s="400"/>
      <c r="R107" s="404">
        <f>'2a.  Simple Form Data Entry'!J161</f>
        <v>0</v>
      </c>
      <c r="S107" s="405"/>
      <c r="T107" s="33"/>
    </row>
    <row r="108" spans="1:20" ht="13.5" hidden="1">
      <c r="A108" s="72" t="str">
        <f>IF('2a.  Simple Form Data Entry'!C162="", "   ",'2a.  Simple Form Data Entry'!C162)</f>
        <v xml:space="preserve">   </v>
      </c>
      <c r="B108" s="61"/>
      <c r="C108" s="61"/>
      <c r="D108" s="143" t="str">
        <f>IF(A108="   ", "   ",  IF(A108='2a.  Simple Form Data Entry'!$G$21, '2a.  Simple Form Data Entry'!J$21, IF(A108='2a.  Simple Form Data Entry'!$G$22,'2a.  Simple Form Data Entry'!J$22, IF(A108='2a.  Simple Form Data Entry'!$G$23, '2a.  Simple Form Data Entry'!J$23, IF(A108='2a.  Simple Form Data Entry'!$G$24, '2a.  Simple Form Data Entry'!$J$24, IF(A108='2a.  Simple Form Data Entry'!$G$25,'2a.  Simple Form Data Entry'!J$25, IF(A108='2a.  Simple Form Data Entry'!$G$26,'2a.  Simple Form Data Entry'!J$26, "   ")))))))</f>
        <v xml:space="preserve">   </v>
      </c>
      <c r="E108" s="73" t="str">
        <f>IF(A108="   ", "   ",  IF(A108='2a.  Simple Form Data Entry'!$G$21, '2a.  Simple Form Data Entry'!K$21, IF(A108='2a.  Simple Form Data Entry'!$G$22,'2a.  Simple Form Data Entry'!K$22, IF(A108='2a.  Simple Form Data Entry'!$G$23, '2a.  Simple Form Data Entry'!K$23, IF(A108='2a.  Simple Form Data Entry'!$G$24, '2a.  Simple Form Data Entry'!$K$24, IF(A108='2a.  Simple Form Data Entry'!G$25,'2a.  Simple Form Data Entry'!K$25, IF(A108='2a.  Simple Form Data Entry'!G$26,'2a.  Simple Form Data Entry'!K$26, "   ")))))))</f>
        <v xml:space="preserve">   </v>
      </c>
      <c r="F108" s="143" t="str">
        <f>IF(A108="   ", "   ",  IF(A108='2a.  Simple Form Data Entry'!$G$21, '2a.  Simple Form Data Entry'!L$21, IF(A108='2a.  Simple Form Data Entry'!$G$22,'2a.  Simple Form Data Entry'!L$22, IF(A108='2a.  Simple Form Data Entry'!$G$23, '2a.  Simple Form Data Entry'!L$23, IF(A108='2a.  Simple Form Data Entry'!$G$24, '2a.  Simple Form Data Entry'!$L$24, IF(A108='2a.  Simple Form Data Entry'!G$25,'2a.  Simple Form Data Entry'!L$25, IF(A108='2a.  Simple Form Data Entry'!G$26,'2a.  Simple Form Data Entry'!L$26, "   ")))))))</f>
        <v xml:space="preserve">   </v>
      </c>
      <c r="G108" s="10" t="str">
        <f>IF('2a.  Simple Form Data Entry'!C162="", "   ", '2a.  Simple Form Data Entry'!D162)</f>
        <v xml:space="preserve">   </v>
      </c>
      <c r="H108" s="13" t="str">
        <f>IF('2a.  Simple Form Data Entry'!E162=0, "  ", '2a.  Simple Form Data Entry'!E162)</f>
        <v xml:space="preserve">  </v>
      </c>
      <c r="I108" s="224"/>
      <c r="J108" s="66">
        <f>'2a.  Simple Form Data Entry'!G162</f>
        <v>0</v>
      </c>
      <c r="K108" s="66">
        <f>'2a.  Simple Form Data Entry'!H162</f>
        <v>0</v>
      </c>
      <c r="L108" s="222">
        <f t="shared" si="25"/>
        <v>0</v>
      </c>
      <c r="P108" s="33"/>
      <c r="Q108" s="400"/>
      <c r="R108" s="404">
        <f>'2a.  Simple Form Data Entry'!J162</f>
        <v>0</v>
      </c>
      <c r="S108" s="405"/>
      <c r="T108" s="33"/>
    </row>
    <row r="109" spans="1:20" ht="14.1" thickBot="1">
      <c r="A109" s="3"/>
      <c r="B109" s="4"/>
      <c r="C109" s="406" t="s">
        <v>140</v>
      </c>
      <c r="D109" s="34"/>
      <c r="E109" s="34"/>
      <c r="F109" s="34"/>
      <c r="G109" s="34"/>
      <c r="H109" s="161"/>
      <c r="I109" s="225"/>
      <c r="J109" s="55">
        <f>SUM(J103:J108)</f>
        <v>0</v>
      </c>
      <c r="K109" s="55">
        <f>SUM(K103:K108)</f>
        <v>0</v>
      </c>
      <c r="L109" s="223">
        <f t="shared" si="25"/>
        <v>0</v>
      </c>
      <c r="P109" s="33"/>
      <c r="Q109" s="219"/>
      <c r="R109" s="311">
        <f>SUM(R103:S107)</f>
        <v>0</v>
      </c>
      <c r="S109" s="312"/>
      <c r="T109" s="33"/>
    </row>
    <row r="110" spans="1:20" ht="3" customHeight="1">
      <c r="A110" s="247"/>
      <c r="B110" s="247"/>
      <c r="C110" s="247"/>
      <c r="D110" s="247"/>
      <c r="E110" s="247"/>
      <c r="F110" s="247"/>
      <c r="G110" s="247"/>
      <c r="H110" s="247"/>
      <c r="I110" s="247"/>
      <c r="J110" s="33"/>
      <c r="K110" s="33"/>
      <c r="L110" s="33"/>
      <c r="M110" s="33"/>
      <c r="N110" s="33"/>
      <c r="O110" s="33"/>
      <c r="P110" s="33"/>
      <c r="Q110" s="33"/>
      <c r="R110" s="33"/>
      <c r="S110" s="33"/>
      <c r="T110" s="33"/>
    </row>
    <row r="111" spans="1:20" ht="13.5">
      <c r="A111" s="227" t="s">
        <v>149</v>
      </c>
      <c r="B111" s="247"/>
      <c r="C111" s="247"/>
      <c r="D111" s="247"/>
      <c r="E111" s="247"/>
      <c r="F111" s="247"/>
      <c r="G111" s="247"/>
      <c r="H111" s="247"/>
      <c r="I111" s="247"/>
      <c r="J111" s="1"/>
      <c r="K111" s="1"/>
      <c r="L111" s="1"/>
      <c r="M111" s="1"/>
      <c r="N111" s="1"/>
      <c r="O111" s="1"/>
      <c r="P111" s="1"/>
      <c r="Q111" s="1"/>
      <c r="R111" s="1"/>
      <c r="S111" s="2"/>
      <c r="T111" s="2"/>
    </row>
    <row r="112" spans="1:20" ht="23.25" customHeight="1">
      <c r="A112" s="226" t="s">
        <v>150</v>
      </c>
      <c r="B112" s="309" t="str">
        <f>IF('2a.  Simple Form Data Entry'!G39="Y", "See note 5 below.", '2a.  Simple Form Data Entry'!D43)</f>
        <v>An NPV analysis was not performed because …</v>
      </c>
      <c r="C112" s="309"/>
      <c r="D112" s="309"/>
      <c r="E112" s="309"/>
      <c r="F112" s="309"/>
      <c r="G112" s="309"/>
      <c r="H112" s="309"/>
      <c r="I112" s="309"/>
      <c r="J112" s="309"/>
      <c r="K112" s="309"/>
      <c r="L112" s="309"/>
      <c r="M112" s="309"/>
      <c r="N112" s="309"/>
      <c r="O112" s="309"/>
      <c r="P112" s="309"/>
      <c r="Q112" s="309"/>
      <c r="R112" s="309"/>
      <c r="S112" s="309"/>
      <c r="T112" s="2"/>
    </row>
    <row r="113" spans="1:20" ht="13.5">
      <c r="A113" s="57" t="s">
        <v>151</v>
      </c>
      <c r="B113" s="360" t="s">
        <v>152</v>
      </c>
      <c r="C113" s="360"/>
      <c r="D113" s="360"/>
      <c r="E113" s="360"/>
      <c r="F113" s="360"/>
      <c r="G113" s="360"/>
      <c r="H113" s="360"/>
      <c r="I113" s="360"/>
      <c r="J113" s="360"/>
      <c r="K113" s="360"/>
      <c r="L113" s="360"/>
      <c r="M113" s="360"/>
      <c r="N113" s="360"/>
      <c r="O113" s="360"/>
      <c r="P113" s="360"/>
      <c r="Q113" s="360"/>
      <c r="R113" s="360"/>
      <c r="S113" s="360"/>
      <c r="T113" s="2"/>
    </row>
    <row r="114" spans="1:20" ht="15" customHeight="1">
      <c r="A114" s="58" t="s">
        <v>153</v>
      </c>
      <c r="B114" s="308" t="s">
        <v>154</v>
      </c>
      <c r="C114" s="308"/>
      <c r="D114" s="308"/>
      <c r="E114" s="308"/>
      <c r="F114" s="308"/>
      <c r="G114" s="308"/>
      <c r="H114" s="308"/>
      <c r="I114" s="308"/>
      <c r="J114" s="308"/>
      <c r="K114" s="308"/>
      <c r="L114" s="308"/>
      <c r="M114" s="308"/>
      <c r="N114" s="308"/>
      <c r="O114" s="308"/>
      <c r="P114" s="308"/>
      <c r="Q114" s="308"/>
      <c r="R114" s="308"/>
      <c r="S114" s="308"/>
      <c r="T114" s="2"/>
    </row>
    <row r="115" spans="1:20" ht="13.5">
      <c r="A115" s="58" t="s">
        <v>155</v>
      </c>
      <c r="B115" s="407" t="str">
        <f>IF(OR('2a.  Simple Form Data Entry'!D52="Y",'2a.  Simple Form Data Entry'!D54="Y"), CONCATENATE('2a.  Simple Form Data Entry'!E204,'2a.  Simple Form Data Entry'!E205), "This transaction does not require the use of fund balance or reallocated grant funding.")</f>
        <v>This transaction does not require the use of fund balance or reallocated grant funding.</v>
      </c>
      <c r="C115" s="407"/>
      <c r="D115" s="407"/>
      <c r="E115" s="407"/>
      <c r="F115" s="407"/>
      <c r="G115" s="407"/>
      <c r="H115" s="407"/>
      <c r="I115" s="407"/>
      <c r="J115" s="407"/>
      <c r="K115" s="407"/>
      <c r="L115" s="407"/>
      <c r="M115" s="407"/>
      <c r="N115" s="407"/>
      <c r="O115" s="407"/>
      <c r="P115" s="407"/>
      <c r="Q115" s="407"/>
      <c r="R115" s="407"/>
      <c r="S115" s="407"/>
      <c r="T115" s="2"/>
    </row>
    <row r="116" spans="1:20" ht="13.5" customHeight="1">
      <c r="A116" s="56" t="s">
        <v>156</v>
      </c>
      <c r="B116" s="307" t="str">
        <f>IF('2a.  Simple Form Data Entry'!F166="Y", '2a.  Simple Form Data Entry'!C195, CONCATENATE('2a.  Simple Form Data Entry'!C196,'2a.  Simple Form Data Entry'!C197,'2a.  Simple Form Data Entry'!C198,'2a.  Simple Form Data Entry'!C199,'2a.  Simple Form Data Entry'!C200))</f>
        <v xml:space="preserve">The transaction is not backed by new revenue.    </v>
      </c>
      <c r="C116" s="307"/>
      <c r="D116" s="307"/>
      <c r="E116" s="307"/>
      <c r="F116" s="307"/>
      <c r="G116" s="307"/>
      <c r="H116" s="307"/>
      <c r="I116" s="307"/>
      <c r="J116" s="307"/>
      <c r="K116" s="307"/>
      <c r="L116" s="307"/>
      <c r="M116" s="307"/>
      <c r="N116" s="307"/>
      <c r="O116" s="307"/>
      <c r="P116" s="307"/>
      <c r="Q116" s="307"/>
      <c r="R116" s="307"/>
      <c r="S116" s="307"/>
      <c r="T116" s="2"/>
    </row>
    <row r="117" spans="1:20" ht="16.5" customHeight="1">
      <c r="A117" s="56" t="s">
        <v>157</v>
      </c>
      <c r="B117" s="306" t="s">
        <v>158</v>
      </c>
      <c r="C117" s="306"/>
      <c r="D117" s="306"/>
      <c r="E117" s="306"/>
      <c r="F117" s="306"/>
      <c r="G117" s="306"/>
      <c r="H117" s="306"/>
      <c r="I117" s="306"/>
      <c r="J117" s="306"/>
      <c r="K117" s="306"/>
      <c r="L117" s="306"/>
      <c r="M117" s="306"/>
      <c r="N117" s="306"/>
      <c r="O117" s="306"/>
      <c r="P117" s="306"/>
      <c r="Q117" s="306"/>
      <c r="R117" s="306"/>
      <c r="S117" s="306"/>
      <c r="T117" s="2"/>
    </row>
    <row r="118" spans="1:20" ht="14.25" customHeight="1">
      <c r="A118" s="56"/>
      <c r="B118" s="310" t="str">
        <f>'2a.  Simple Form Data Entry'!C174</f>
        <v xml:space="preserve">- The lease has commencement date of 1/1/2027 and will expire on the last day of the calendar month that is five years after the commencement date. </v>
      </c>
      <c r="C118" s="310"/>
      <c r="D118" s="310"/>
      <c r="E118" s="310"/>
      <c r="F118" s="310"/>
      <c r="G118" s="310"/>
      <c r="H118" s="310"/>
      <c r="I118" s="310"/>
      <c r="J118" s="310"/>
      <c r="K118" s="310"/>
      <c r="L118" s="310"/>
      <c r="M118" s="310"/>
      <c r="N118" s="310"/>
      <c r="O118" s="310"/>
      <c r="P118" s="310"/>
      <c r="Q118" s="310"/>
      <c r="R118" s="310"/>
      <c r="S118" s="310"/>
    </row>
    <row r="119" spans="1:20" ht="13.5">
      <c r="A119" s="56"/>
      <c r="B119" s="310" t="str">
        <f>'2a.  Simple Form Data Entry'!C175</f>
        <v>- The assumption is that the tenant exercises all of the options to extend the initial term for three additional five year periods.</v>
      </c>
      <c r="C119" s="310"/>
      <c r="D119" s="310"/>
      <c r="E119" s="310"/>
      <c r="F119" s="310"/>
      <c r="G119" s="310"/>
      <c r="H119" s="310"/>
      <c r="I119" s="310"/>
      <c r="J119" s="310"/>
      <c r="K119" s="310"/>
      <c r="L119" s="310"/>
      <c r="M119" s="310"/>
      <c r="N119" s="310"/>
      <c r="O119" s="310"/>
      <c r="P119" s="310"/>
      <c r="Q119" s="310"/>
      <c r="R119" s="310"/>
      <c r="S119" s="310"/>
    </row>
    <row r="120" spans="1:20" ht="12.75" customHeight="1">
      <c r="A120" s="56"/>
      <c r="B120" s="310" t="str">
        <f>'2a.  Simple Form Data Entry'!C176</f>
        <v xml:space="preserve">- The Tenant shall pay no operating costs and not be responsible for the maintenance and non-structural repairs to the interior of the premises. </v>
      </c>
      <c r="C120" s="310"/>
      <c r="D120" s="310"/>
      <c r="E120" s="310"/>
      <c r="F120" s="310"/>
      <c r="G120" s="310"/>
      <c r="H120" s="310"/>
      <c r="I120" s="310"/>
      <c r="J120" s="310"/>
      <c r="K120" s="310"/>
      <c r="L120" s="310"/>
      <c r="M120" s="310"/>
      <c r="N120" s="310"/>
      <c r="O120" s="310"/>
      <c r="P120" s="310"/>
      <c r="Q120" s="310"/>
      <c r="R120" s="310"/>
      <c r="S120" s="310"/>
    </row>
    <row r="121" spans="1:20" ht="32.25" customHeight="1">
      <c r="A121" s="56"/>
      <c r="B121" s="310" t="str">
        <f>'2a.  Simple Form Data Entry'!C177</f>
        <v>- The monthly rent starting $1,586 with annual increase in the Consumer Price Index for Seattle and shall become effective the first day of January for each subsequent year of the lease agreement but shall not exceed an annual increase of three percent.</v>
      </c>
      <c r="C121" s="310"/>
      <c r="D121" s="310"/>
      <c r="E121" s="310"/>
      <c r="F121" s="310"/>
      <c r="G121" s="310"/>
      <c r="H121" s="310"/>
      <c r="I121" s="310"/>
      <c r="J121" s="310"/>
      <c r="K121" s="310"/>
      <c r="L121" s="310"/>
      <c r="M121" s="310"/>
      <c r="N121" s="310"/>
      <c r="O121" s="310"/>
      <c r="P121" s="310"/>
      <c r="Q121" s="310"/>
      <c r="R121" s="310"/>
      <c r="S121" s="310"/>
    </row>
    <row r="122" spans="1:20" ht="13.5">
      <c r="A122" s="56"/>
      <c r="B122" s="310"/>
      <c r="C122" s="310"/>
      <c r="D122" s="310"/>
      <c r="E122" s="310"/>
      <c r="F122" s="310"/>
      <c r="G122" s="310"/>
      <c r="H122" s="310"/>
      <c r="I122" s="310"/>
      <c r="J122" s="310"/>
      <c r="K122" s="310"/>
      <c r="L122" s="310"/>
      <c r="M122" s="310"/>
      <c r="N122" s="310"/>
      <c r="O122" s="310"/>
      <c r="P122" s="310"/>
      <c r="Q122" s="310"/>
      <c r="R122" s="310"/>
      <c r="S122" s="310"/>
      <c r="T122" s="2"/>
    </row>
    <row r="123" spans="1:20" ht="13.5">
      <c r="A123" s="56"/>
      <c r="B123" s="310"/>
      <c r="C123" s="310"/>
      <c r="D123" s="310"/>
      <c r="E123" s="310"/>
      <c r="F123" s="310"/>
      <c r="G123" s="310"/>
      <c r="H123" s="310"/>
      <c r="I123" s="310"/>
      <c r="J123" s="310"/>
      <c r="K123" s="310"/>
      <c r="L123" s="310"/>
      <c r="M123" s="310"/>
      <c r="N123" s="310"/>
      <c r="O123" s="310"/>
      <c r="P123" s="310"/>
      <c r="Q123" s="310"/>
      <c r="R123" s="310"/>
      <c r="S123" s="310"/>
    </row>
    <row r="124" spans="1:20" ht="13.5">
      <c r="A124" t="str">
        <f>IF('2a.  Simple Form Data Entry'!C180="", " ", "6.")</f>
        <v xml:space="preserve"> </v>
      </c>
      <c r="B124" s="310"/>
      <c r="C124" s="310"/>
      <c r="D124" s="310"/>
      <c r="E124" s="310"/>
      <c r="F124" s="310"/>
      <c r="G124" s="310"/>
      <c r="H124" s="310"/>
      <c r="I124" s="310"/>
      <c r="J124" s="310"/>
      <c r="K124" s="310"/>
      <c r="L124" s="310"/>
      <c r="M124" s="310"/>
      <c r="N124" s="310"/>
      <c r="O124" s="310"/>
      <c r="P124" s="310"/>
      <c r="Q124" s="310"/>
      <c r="R124" s="310"/>
      <c r="S124" s="310"/>
    </row>
    <row r="125" spans="1:20" ht="13.5">
      <c r="A125" s="58"/>
      <c r="B125" s="310"/>
      <c r="C125" s="310"/>
      <c r="D125" s="310"/>
      <c r="E125" s="310"/>
      <c r="F125" s="310"/>
      <c r="G125" s="310"/>
      <c r="H125" s="310"/>
      <c r="I125" s="310"/>
      <c r="J125" s="310"/>
      <c r="K125" s="310"/>
      <c r="L125" s="310"/>
      <c r="M125" s="310"/>
      <c r="N125" s="310"/>
      <c r="O125" s="310"/>
      <c r="P125" s="310"/>
      <c r="Q125" s="310"/>
      <c r="R125" s="310"/>
      <c r="S125" s="310"/>
    </row>
    <row r="126" spans="1:20" ht="13.5">
      <c r="A126" s="58"/>
      <c r="B126" s="310"/>
      <c r="C126" s="310"/>
      <c r="D126" s="310"/>
      <c r="E126" s="310"/>
      <c r="F126" s="310"/>
      <c r="G126" s="310"/>
      <c r="H126" s="310"/>
      <c r="I126" s="310"/>
      <c r="J126" s="310"/>
      <c r="K126" s="310"/>
      <c r="L126" s="310"/>
      <c r="M126" s="310"/>
      <c r="N126" s="310"/>
      <c r="O126" s="310"/>
      <c r="P126" s="310"/>
      <c r="Q126" s="310"/>
      <c r="R126" s="310"/>
      <c r="S126" s="310"/>
    </row>
    <row r="127" spans="1:20" ht="13.5">
      <c r="A127" s="58"/>
      <c r="D127" s="42"/>
      <c r="E127" s="39"/>
      <c r="F127" s="39"/>
    </row>
    <row r="128" spans="1:20">
      <c r="D128" s="42"/>
      <c r="E128" s="39"/>
      <c r="F128" s="39"/>
    </row>
    <row r="129" spans="3:6" ht="12.95">
      <c r="C129" s="41"/>
      <c r="D129" s="42"/>
      <c r="E129" s="39"/>
      <c r="F129" s="39"/>
    </row>
  </sheetData>
  <mergeCells count="84">
    <mergeCell ref="A13:S13"/>
    <mergeCell ref="O17:S17"/>
    <mergeCell ref="B39:C39"/>
    <mergeCell ref="B40:C40"/>
    <mergeCell ref="H17:M17"/>
    <mergeCell ref="R108:S108"/>
    <mergeCell ref="R109:S109"/>
    <mergeCell ref="A35:C35"/>
    <mergeCell ref="A45:C45"/>
    <mergeCell ref="A55:C55"/>
    <mergeCell ref="A65:C65"/>
    <mergeCell ref="B41:C41"/>
    <mergeCell ref="B42:C42"/>
    <mergeCell ref="B49:C49"/>
    <mergeCell ref="F101:F102"/>
    <mergeCell ref="L101:L102"/>
    <mergeCell ref="B69:C69"/>
    <mergeCell ref="B70:C70"/>
    <mergeCell ref="B61:C61"/>
    <mergeCell ref="B71:C71"/>
    <mergeCell ref="B72:C72"/>
    <mergeCell ref="B125:S125"/>
    <mergeCell ref="B126:S126"/>
    <mergeCell ref="B118:S118"/>
    <mergeCell ref="B119:S119"/>
    <mergeCell ref="B121:S121"/>
    <mergeCell ref="B122:S122"/>
    <mergeCell ref="B123:S123"/>
    <mergeCell ref="B124:S124"/>
    <mergeCell ref="B120:S120"/>
    <mergeCell ref="B117:S117"/>
    <mergeCell ref="B116:S116"/>
    <mergeCell ref="D101:D102"/>
    <mergeCell ref="E101:E102"/>
    <mergeCell ref="G101:G102"/>
    <mergeCell ref="R103:S103"/>
    <mergeCell ref="R104:S104"/>
    <mergeCell ref="R101:S102"/>
    <mergeCell ref="B113:S113"/>
    <mergeCell ref="B114:S114"/>
    <mergeCell ref="B115:S115"/>
    <mergeCell ref="R105:S105"/>
    <mergeCell ref="R106:S106"/>
    <mergeCell ref="H101:H102"/>
    <mergeCell ref="B112:S112"/>
    <mergeCell ref="R107:S107"/>
    <mergeCell ref="A1:S1"/>
    <mergeCell ref="A97:S97"/>
    <mergeCell ref="B50:C50"/>
    <mergeCell ref="B51:C51"/>
    <mergeCell ref="B52:C52"/>
    <mergeCell ref="A3:S3"/>
    <mergeCell ref="B59:C59"/>
    <mergeCell ref="B60:C60"/>
    <mergeCell ref="A15:S15"/>
    <mergeCell ref="B91:C91"/>
    <mergeCell ref="B62:C62"/>
    <mergeCell ref="B80:C80"/>
    <mergeCell ref="A19:S19"/>
    <mergeCell ref="E17:G17"/>
    <mergeCell ref="A17:D17"/>
    <mergeCell ref="C10:S11"/>
    <mergeCell ref="A4:S4"/>
    <mergeCell ref="L8:O8"/>
    <mergeCell ref="L9:O9"/>
    <mergeCell ref="A8:B8"/>
    <mergeCell ref="A9:B9"/>
    <mergeCell ref="F8:G8"/>
    <mergeCell ref="F9:G9"/>
    <mergeCell ref="C6:J6"/>
    <mergeCell ref="A6:B6"/>
    <mergeCell ref="C5:S5"/>
    <mergeCell ref="A5:B5"/>
    <mergeCell ref="A7:B7"/>
    <mergeCell ref="C7:J7"/>
    <mergeCell ref="B90:C90"/>
    <mergeCell ref="B92:C92"/>
    <mergeCell ref="A75:C75"/>
    <mergeCell ref="A85:C85"/>
    <mergeCell ref="A101:C102"/>
    <mergeCell ref="B79:C79"/>
    <mergeCell ref="B81:C81"/>
    <mergeCell ref="B82:C82"/>
    <mergeCell ref="B89:C89"/>
  </mergeCells>
  <phoneticPr fontId="0" type="noConversion"/>
  <printOptions horizontalCentered="1"/>
  <pageMargins left="0.5" right="0.5" top="0.5" bottom="0.5" header="0.5" footer="0.25"/>
  <pageSetup scale="53" orientation="landscape" copies="2" r:id="rId1"/>
  <headerFooter alignWithMargins="0">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V343"/>
  <sheetViews>
    <sheetView showGridLines="0" topLeftCell="A121" zoomScale="80" zoomScaleNormal="80" workbookViewId="0">
      <selection activeCell="J103" sqref="J103"/>
    </sheetView>
  </sheetViews>
  <sheetFormatPr defaultColWidth="9.28515625" defaultRowHeight="12.6"/>
  <cols>
    <col min="1" max="1" width="2" style="84" customWidth="1"/>
    <col min="2" max="2" width="2.7109375" style="84" customWidth="1"/>
    <col min="3" max="3" width="41.7109375" style="84" customWidth="1"/>
    <col min="4" max="4" width="12.7109375" style="84" customWidth="1"/>
    <col min="5" max="5" width="63.28515625" style="84" customWidth="1"/>
    <col min="6" max="6" width="21.7109375" style="84" customWidth="1"/>
    <col min="7" max="7" width="15.7109375" style="84" customWidth="1"/>
    <col min="8" max="8" width="15.28515625" style="84" customWidth="1"/>
    <col min="9" max="9" width="17.28515625" style="84" customWidth="1"/>
    <col min="10" max="12" width="14.7109375" style="84" customWidth="1"/>
    <col min="13" max="14" width="13.7109375" style="84" customWidth="1"/>
    <col min="15" max="15" width="3" style="84" customWidth="1"/>
    <col min="16" max="16384" width="9.28515625" style="84"/>
  </cols>
  <sheetData>
    <row r="1" spans="2:15" ht="18">
      <c r="C1" s="86"/>
    </row>
    <row r="2" spans="2:15" ht="23.1">
      <c r="C2" s="275" t="s">
        <v>159</v>
      </c>
      <c r="D2" s="275"/>
      <c r="E2" s="275"/>
      <c r="F2" s="275"/>
      <c r="G2" s="275"/>
      <c r="H2" s="275"/>
      <c r="I2" s="275"/>
      <c r="J2" s="275"/>
      <c r="K2" s="275"/>
      <c r="L2" s="275"/>
      <c r="M2" s="275"/>
      <c r="N2" s="241"/>
    </row>
    <row r="3" spans="2:15" ht="14.1">
      <c r="C3" s="91"/>
    </row>
    <row r="4" spans="2:15" ht="14.1">
      <c r="C4" s="181" t="s">
        <v>1</v>
      </c>
      <c r="I4" s="142"/>
      <c r="J4" s="91" t="s">
        <v>2</v>
      </c>
      <c r="K4" s="91"/>
      <c r="L4" s="91"/>
    </row>
    <row r="5" spans="2:15" ht="14.1">
      <c r="C5" s="181" t="s">
        <v>3</v>
      </c>
      <c r="I5" s="141"/>
      <c r="J5" s="91" t="s">
        <v>4</v>
      </c>
      <c r="K5" s="91"/>
      <c r="L5" s="91"/>
    </row>
    <row r="6" spans="2:15" ht="12.95" thickBot="1"/>
    <row r="7" spans="2:15" ht="18.600000000000001" thickTop="1">
      <c r="B7" s="162"/>
      <c r="C7" s="182" t="s">
        <v>5</v>
      </c>
      <c r="D7" s="183"/>
      <c r="E7" s="183"/>
      <c r="F7" s="183"/>
      <c r="G7" s="93"/>
      <c r="H7" s="93"/>
      <c r="I7" s="93"/>
      <c r="J7" s="93"/>
      <c r="K7" s="93"/>
      <c r="L7" s="93"/>
      <c r="M7" s="93"/>
      <c r="N7" s="93"/>
      <c r="O7" s="163"/>
    </row>
    <row r="8" spans="2:15">
      <c r="B8" s="164"/>
      <c r="C8"/>
      <c r="D8"/>
      <c r="E8"/>
      <c r="F8"/>
      <c r="O8" s="165"/>
    </row>
    <row r="9" spans="2:15" ht="13.5" thickBot="1">
      <c r="B9" s="164"/>
      <c r="C9" s="184" t="s">
        <v>6</v>
      </c>
      <c r="D9" s="184" t="s">
        <v>7</v>
      </c>
      <c r="E9" s="184"/>
      <c r="F9" s="184"/>
      <c r="G9" s="184" t="s">
        <v>8</v>
      </c>
      <c r="H9" s="100"/>
      <c r="I9" s="100"/>
      <c r="J9" s="100"/>
      <c r="K9" s="100"/>
      <c r="L9" s="100"/>
      <c r="M9" s="100"/>
      <c r="O9" s="165"/>
    </row>
    <row r="10" spans="2:15" ht="27" customHeight="1" thickTop="1" thickBot="1">
      <c r="B10" s="164"/>
      <c r="C10" s="196" t="s">
        <v>9</v>
      </c>
      <c r="D10"/>
      <c r="E10"/>
      <c r="F10"/>
      <c r="G10" s="112"/>
      <c r="H10" s="113"/>
      <c r="I10" s="113"/>
      <c r="J10" s="113"/>
      <c r="K10" s="113"/>
      <c r="L10" s="113"/>
      <c r="M10" s="114"/>
      <c r="O10" s="165"/>
    </row>
    <row r="11" spans="2:15" ht="15" thickBot="1">
      <c r="B11" s="164"/>
      <c r="C11" s="185" t="s">
        <v>11</v>
      </c>
      <c r="D11" s="265" t="s">
        <v>12</v>
      </c>
      <c r="E11" s="265"/>
      <c r="F11" s="266"/>
      <c r="G11" s="112"/>
      <c r="H11" s="113"/>
      <c r="I11" s="113"/>
      <c r="J11" s="113"/>
      <c r="K11" s="113"/>
      <c r="L11" s="113"/>
      <c r="M11" s="114"/>
      <c r="O11" s="166"/>
    </row>
    <row r="12" spans="2:15" ht="15" thickBot="1">
      <c r="B12" s="164"/>
      <c r="C12" s="186" t="s">
        <v>14</v>
      </c>
      <c r="D12" s="259" t="s">
        <v>15</v>
      </c>
      <c r="E12" s="259"/>
      <c r="F12" s="260"/>
      <c r="G12" s="112"/>
      <c r="H12" s="113"/>
      <c r="I12" s="113"/>
      <c r="J12" s="113"/>
      <c r="K12" s="113"/>
      <c r="L12" s="113"/>
      <c r="M12" s="114"/>
      <c r="O12" s="167"/>
    </row>
    <row r="13" spans="2:15" ht="15" thickBot="1">
      <c r="B13" s="164"/>
      <c r="C13" s="186" t="s">
        <v>17</v>
      </c>
      <c r="D13" s="259" t="s">
        <v>18</v>
      </c>
      <c r="E13" s="259"/>
      <c r="F13" s="260"/>
      <c r="G13" s="112"/>
      <c r="H13" s="113"/>
      <c r="I13" s="113"/>
      <c r="J13" s="113"/>
      <c r="K13" s="113"/>
      <c r="L13" s="113"/>
      <c r="M13" s="114"/>
      <c r="O13" s="167"/>
    </row>
    <row r="14" spans="2:15" ht="15" thickBot="1">
      <c r="B14" s="164"/>
      <c r="C14" s="186" t="s">
        <v>20</v>
      </c>
      <c r="D14" s="271" t="s">
        <v>21</v>
      </c>
      <c r="E14" s="259"/>
      <c r="F14" s="260"/>
      <c r="G14" s="112"/>
      <c r="H14" s="113"/>
      <c r="I14" s="113"/>
      <c r="J14" s="113"/>
      <c r="K14" s="113"/>
      <c r="L14" s="113"/>
      <c r="M14" s="114"/>
      <c r="O14" s="167"/>
    </row>
    <row r="15" spans="2:15" ht="15" thickBot="1">
      <c r="B15" s="164"/>
      <c r="C15" s="187" t="s">
        <v>23</v>
      </c>
      <c r="D15" s="259" t="s">
        <v>24</v>
      </c>
      <c r="E15" s="259"/>
      <c r="F15" s="260"/>
      <c r="G15" s="234"/>
      <c r="H15" s="113"/>
      <c r="I15" s="113"/>
      <c r="J15" s="113"/>
      <c r="K15" s="113"/>
      <c r="L15" s="113"/>
      <c r="M15" s="114"/>
      <c r="O15" s="167"/>
    </row>
    <row r="16" spans="2:15" ht="17.25" customHeight="1" thickBot="1">
      <c r="B16" s="164"/>
      <c r="C16" s="187" t="s">
        <v>26</v>
      </c>
      <c r="D16" s="259" t="s">
        <v>27</v>
      </c>
      <c r="E16" s="259"/>
      <c r="F16" s="244"/>
      <c r="G16" s="148"/>
      <c r="H16" s="94"/>
      <c r="I16" s="94"/>
      <c r="J16" s="95"/>
      <c r="K16" s="95"/>
      <c r="L16" s="95"/>
      <c r="M16" s="95"/>
      <c r="N16" s="95"/>
      <c r="O16" s="167"/>
    </row>
    <row r="17" spans="2:16" ht="15" customHeight="1" thickBot="1">
      <c r="B17" s="164"/>
      <c r="C17" s="187" t="s">
        <v>29</v>
      </c>
      <c r="D17" s="259" t="s">
        <v>30</v>
      </c>
      <c r="E17" s="259"/>
      <c r="F17" s="260"/>
      <c r="G17" s="115"/>
      <c r="H17" s="94"/>
      <c r="I17" s="94"/>
      <c r="J17" s="95"/>
      <c r="K17" s="95"/>
      <c r="L17" s="95"/>
      <c r="M17" s="95"/>
      <c r="N17" s="95"/>
      <c r="O17" s="165"/>
    </row>
    <row r="18" spans="2:16" ht="15" thickBot="1">
      <c r="B18" s="164"/>
      <c r="C18" s="185" t="s">
        <v>32</v>
      </c>
      <c r="D18" s="265" t="s">
        <v>33</v>
      </c>
      <c r="E18" s="265"/>
      <c r="F18" s="266"/>
      <c r="G18" s="116"/>
      <c r="H18" s="94"/>
      <c r="I18" s="94"/>
      <c r="J18" s="95"/>
      <c r="K18" s="95"/>
      <c r="L18" s="95"/>
      <c r="M18" s="95"/>
      <c r="N18" s="95"/>
      <c r="O18" s="165"/>
    </row>
    <row r="19" spans="2:16" ht="15" customHeight="1" thickBot="1">
      <c r="B19" s="164"/>
      <c r="C19" s="185" t="s">
        <v>35</v>
      </c>
      <c r="D19" s="265" t="s">
        <v>36</v>
      </c>
      <c r="E19" s="265"/>
      <c r="F19" s="266"/>
      <c r="G19" s="149">
        <v>2026</v>
      </c>
      <c r="H19" s="94"/>
      <c r="I19" s="94"/>
      <c r="J19" s="95"/>
      <c r="K19" s="95"/>
      <c r="L19" s="95"/>
      <c r="M19" s="95"/>
      <c r="N19" s="95"/>
      <c r="O19" s="165"/>
      <c r="P19" s="168"/>
    </row>
    <row r="20" spans="2:16" ht="28.5" thickBot="1">
      <c r="B20" s="164"/>
      <c r="C20" s="188"/>
      <c r="D20" s="189"/>
      <c r="E20" s="189"/>
      <c r="F20" s="189"/>
      <c r="G20" s="277" t="s">
        <v>37</v>
      </c>
      <c r="H20" s="277"/>
      <c r="I20" s="277"/>
      <c r="J20" s="191" t="s">
        <v>38</v>
      </c>
      <c r="K20" s="240" t="s">
        <v>39</v>
      </c>
      <c r="L20" s="240" t="s">
        <v>40</v>
      </c>
      <c r="O20" s="165"/>
    </row>
    <row r="21" spans="2:16" ht="15" thickBot="1">
      <c r="B21" s="164"/>
      <c r="C21" s="188" t="s">
        <v>41</v>
      </c>
      <c r="D21" s="190" t="s">
        <v>42</v>
      </c>
      <c r="E21" s="190"/>
      <c r="F21" s="190"/>
      <c r="G21" s="117"/>
      <c r="H21" s="118"/>
      <c r="I21" s="317"/>
      <c r="J21" s="318"/>
      <c r="K21" s="318"/>
      <c r="L21" s="318"/>
      <c r="O21" s="165"/>
    </row>
    <row r="22" spans="2:16" ht="15" thickBot="1">
      <c r="B22" s="164"/>
      <c r="C22" s="188"/>
      <c r="D22" s="190"/>
      <c r="E22" s="190"/>
      <c r="F22" s="190"/>
      <c r="G22" s="117"/>
      <c r="H22" s="118"/>
      <c r="I22" s="317"/>
      <c r="J22" s="318"/>
      <c r="K22" s="318"/>
      <c r="L22" s="318"/>
      <c r="O22" s="165"/>
    </row>
    <row r="23" spans="2:16" ht="15" thickBot="1">
      <c r="B23" s="164"/>
      <c r="C23" s="188"/>
      <c r="D23" s="190"/>
      <c r="E23" s="190"/>
      <c r="F23" s="190"/>
      <c r="G23" s="117"/>
      <c r="H23" s="118"/>
      <c r="I23" s="317"/>
      <c r="J23" s="318"/>
      <c r="K23" s="318"/>
      <c r="L23" s="318"/>
      <c r="O23" s="165"/>
    </row>
    <row r="24" spans="2:16" ht="15" thickBot="1">
      <c r="B24" s="164"/>
      <c r="C24" s="188"/>
      <c r="D24" s="190"/>
      <c r="E24" s="190"/>
      <c r="F24" s="190"/>
      <c r="G24" s="117"/>
      <c r="H24" s="118"/>
      <c r="I24" s="317"/>
      <c r="J24" s="318"/>
      <c r="K24" s="318"/>
      <c r="L24" s="318"/>
      <c r="O24" s="165"/>
    </row>
    <row r="25" spans="2:16" ht="15" thickBot="1">
      <c r="B25" s="164"/>
      <c r="C25" s="188"/>
      <c r="D25" s="190"/>
      <c r="E25" s="190"/>
      <c r="F25" s="190"/>
      <c r="G25" s="117"/>
      <c r="H25" s="118"/>
      <c r="I25" s="317"/>
      <c r="J25" s="318"/>
      <c r="K25" s="318"/>
      <c r="L25" s="318"/>
      <c r="O25" s="165"/>
    </row>
    <row r="26" spans="2:16" ht="15" thickBot="1">
      <c r="B26" s="164"/>
      <c r="C26" s="188"/>
      <c r="D26" s="190"/>
      <c r="E26" s="190"/>
      <c r="F26" s="190"/>
      <c r="G26" s="117"/>
      <c r="H26" s="118"/>
      <c r="I26" s="317"/>
      <c r="J26" s="318"/>
      <c r="K26" s="318"/>
      <c r="L26" s="318"/>
      <c r="O26" s="165"/>
    </row>
    <row r="27" spans="2:16" ht="14.45" hidden="1" thickBot="1">
      <c r="B27" s="164"/>
      <c r="C27" s="188"/>
      <c r="D27"/>
      <c r="E27" s="189"/>
      <c r="F27" s="189"/>
      <c r="G27" s="92"/>
      <c r="H27" s="96"/>
      <c r="I27" s="96"/>
      <c r="J27" s="91"/>
      <c r="K27" s="91"/>
      <c r="L27" s="91"/>
      <c r="M27" s="91"/>
      <c r="N27" s="91"/>
      <c r="O27" s="165"/>
    </row>
    <row r="28" spans="2:16" ht="14.45" thickBot="1">
      <c r="B28" s="164"/>
      <c r="C28" s="188"/>
      <c r="D28" s="189"/>
      <c r="E28" s="189"/>
      <c r="F28" s="189"/>
      <c r="G28" s="96"/>
      <c r="H28" s="96"/>
      <c r="I28" s="96"/>
      <c r="J28" s="91"/>
      <c r="K28" s="91"/>
      <c r="L28" s="91"/>
      <c r="M28" s="91"/>
      <c r="N28" s="91"/>
      <c r="O28" s="165"/>
    </row>
    <row r="29" spans="2:16" ht="15" thickBot="1">
      <c r="B29" s="164"/>
      <c r="C29" s="188" t="s">
        <v>43</v>
      </c>
      <c r="D29" s="190" t="s">
        <v>44</v>
      </c>
      <c r="E29" s="189"/>
      <c r="F29" s="189"/>
      <c r="G29" s="319"/>
      <c r="H29" s="319"/>
      <c r="I29" s="319"/>
      <c r="M29" s="91"/>
      <c r="N29" s="91"/>
      <c r="O29" s="165"/>
    </row>
    <row r="30" spans="2:16" ht="15" hidden="1" thickBot="1">
      <c r="B30" s="164"/>
      <c r="C30" s="96"/>
      <c r="D30" s="98"/>
      <c r="E30" s="97"/>
      <c r="F30" s="97"/>
      <c r="G30" s="320"/>
      <c r="H30" s="320"/>
      <c r="I30" s="320"/>
      <c r="M30" s="91"/>
      <c r="N30" s="91"/>
      <c r="O30" s="165"/>
    </row>
    <row r="31" spans="2:16" ht="15" hidden="1" thickBot="1">
      <c r="B31" s="164"/>
      <c r="C31" s="96"/>
      <c r="D31" s="98"/>
      <c r="E31" s="97"/>
      <c r="F31" s="97"/>
      <c r="G31" s="97"/>
      <c r="H31" s="97"/>
      <c r="I31" s="321" t="s">
        <v>45</v>
      </c>
      <c r="J31" s="321" t="s">
        <v>46</v>
      </c>
      <c r="K31" s="322"/>
      <c r="L31" s="322"/>
      <c r="M31" s="91"/>
      <c r="N31" s="91"/>
      <c r="O31" s="165"/>
    </row>
    <row r="32" spans="2:16" ht="12.95" thickBot="1">
      <c r="B32" s="169"/>
      <c r="C32" s="99"/>
      <c r="D32" s="99"/>
      <c r="E32" s="99"/>
      <c r="F32" s="99"/>
      <c r="G32" s="99"/>
      <c r="H32" s="99"/>
      <c r="I32" s="99"/>
      <c r="J32" s="100"/>
      <c r="K32" s="100"/>
      <c r="L32" s="100"/>
      <c r="M32" s="100"/>
      <c r="N32" s="100"/>
      <c r="O32" s="170"/>
    </row>
    <row r="33" spans="2:15" ht="13.5" thickTop="1" thickBot="1">
      <c r="C33" s="87"/>
      <c r="D33" s="87"/>
      <c r="E33" s="87"/>
      <c r="F33" s="87"/>
      <c r="G33" s="87"/>
      <c r="H33" s="87"/>
      <c r="I33" s="87"/>
    </row>
    <row r="34" spans="2:15" ht="18.600000000000001" thickTop="1">
      <c r="B34" s="162"/>
      <c r="C34" s="101" t="s">
        <v>47</v>
      </c>
      <c r="D34" s="102"/>
      <c r="E34" s="102"/>
      <c r="F34" s="102"/>
      <c r="G34" s="102"/>
      <c r="H34" s="102"/>
      <c r="I34" s="102"/>
      <c r="J34" s="93"/>
      <c r="K34" s="93"/>
      <c r="L34" s="93"/>
      <c r="M34" s="93"/>
      <c r="N34" s="93"/>
      <c r="O34" s="163"/>
    </row>
    <row r="35" spans="2:15" ht="6.75" customHeight="1">
      <c r="B35" s="164"/>
      <c r="C35" s="87"/>
      <c r="D35" s="87"/>
      <c r="E35" s="87"/>
      <c r="F35" s="87"/>
      <c r="G35" s="87"/>
      <c r="H35" s="87"/>
      <c r="I35" s="87"/>
      <c r="O35" s="165"/>
    </row>
    <row r="36" spans="2:15" ht="117.75" customHeight="1">
      <c r="B36" s="164"/>
      <c r="C36" s="278" t="s">
        <v>48</v>
      </c>
      <c r="D36" s="278"/>
      <c r="E36" s="278"/>
      <c r="F36" s="278"/>
      <c r="G36" s="278"/>
      <c r="H36" s="278"/>
      <c r="I36" s="278"/>
      <c r="J36" s="278"/>
      <c r="K36" s="278"/>
      <c r="L36" s="278"/>
      <c r="M36" s="278"/>
      <c r="N36" s="147"/>
      <c r="O36" s="165"/>
    </row>
    <row r="37" spans="2:15" ht="16.5" customHeight="1" thickBot="1">
      <c r="B37" s="164"/>
      <c r="C37" s="184" t="s">
        <v>6</v>
      </c>
      <c r="D37" s="184" t="s">
        <v>7</v>
      </c>
      <c r="E37" s="184"/>
      <c r="F37" s="184"/>
      <c r="G37" s="184" t="s">
        <v>8</v>
      </c>
      <c r="H37" s="192"/>
      <c r="I37" s="192"/>
      <c r="J37" s="192"/>
      <c r="K37" s="192"/>
      <c r="L37" s="192"/>
      <c r="M37" s="192"/>
      <c r="O37" s="165"/>
    </row>
    <row r="38" spans="2:15" ht="6.75" customHeight="1" thickTop="1" thickBot="1">
      <c r="B38" s="164"/>
      <c r="C38" s="96"/>
      <c r="D38" s="103"/>
      <c r="E38" s="103"/>
      <c r="F38" s="103"/>
      <c r="G38" s="96"/>
      <c r="H38" s="96"/>
      <c r="I38" s="96"/>
      <c r="J38" s="91"/>
      <c r="K38" s="91"/>
      <c r="L38" s="91"/>
      <c r="M38" s="91"/>
      <c r="N38" s="91"/>
      <c r="O38" s="165"/>
    </row>
    <row r="39" spans="2:15" ht="31.5" customHeight="1" thickBot="1">
      <c r="B39" s="164"/>
      <c r="C39" s="228" t="s">
        <v>49</v>
      </c>
      <c r="D39" s="270" t="s">
        <v>50</v>
      </c>
      <c r="E39" s="270"/>
      <c r="F39" s="270"/>
      <c r="G39" s="152" t="s">
        <v>51</v>
      </c>
      <c r="H39" s="96"/>
      <c r="I39" s="96"/>
      <c r="J39" s="91"/>
      <c r="K39" s="91"/>
      <c r="L39" s="91"/>
      <c r="M39" s="91"/>
      <c r="N39" s="91"/>
      <c r="O39" s="165"/>
    </row>
    <row r="40" spans="2:15" ht="28.5" customHeight="1" thickBot="1">
      <c r="B40" s="164"/>
      <c r="C40" s="323" t="s">
        <v>52</v>
      </c>
      <c r="D40" s="273" t="s">
        <v>53</v>
      </c>
      <c r="E40" s="273"/>
      <c r="F40" s="274"/>
      <c r="G40" s="408">
        <v>3000000</v>
      </c>
      <c r="H40" s="96"/>
      <c r="I40" s="96"/>
      <c r="J40" s="91"/>
      <c r="K40" s="91"/>
      <c r="L40" s="91"/>
      <c r="M40" s="91"/>
      <c r="N40" s="91"/>
      <c r="O40" s="165"/>
    </row>
    <row r="41" spans="2:15" ht="27" customHeight="1" thickBot="1">
      <c r="B41" s="164"/>
      <c r="C41" s="323" t="s">
        <v>54</v>
      </c>
      <c r="D41" s="273" t="s">
        <v>55</v>
      </c>
      <c r="E41" s="273"/>
      <c r="F41" s="274"/>
      <c r="G41" s="408">
        <v>4000000</v>
      </c>
      <c r="H41" s="96"/>
      <c r="I41" s="96"/>
      <c r="J41" s="91"/>
      <c r="K41" s="91"/>
      <c r="L41" s="91"/>
      <c r="M41" s="91"/>
      <c r="N41" s="91"/>
      <c r="O41" s="165"/>
    </row>
    <row r="42" spans="2:15" ht="12.75" customHeight="1" thickBot="1">
      <c r="B42" s="164"/>
      <c r="C42" s="326"/>
      <c r="D42" s="145"/>
      <c r="E42" s="145"/>
      <c r="F42" s="145"/>
      <c r="G42" s="145"/>
      <c r="H42" s="96"/>
      <c r="I42" s="96"/>
      <c r="J42" s="91"/>
      <c r="K42" s="91"/>
      <c r="L42" s="91"/>
      <c r="M42" s="91"/>
      <c r="N42" s="91"/>
      <c r="O42" s="165"/>
    </row>
    <row r="43" spans="2:15" ht="42" customHeight="1" thickBot="1">
      <c r="B43" s="164"/>
      <c r="C43" s="323" t="s">
        <v>56</v>
      </c>
      <c r="D43" s="327" t="s">
        <v>57</v>
      </c>
      <c r="E43" s="328"/>
      <c r="F43" s="328"/>
      <c r="G43" s="328"/>
      <c r="H43" s="328"/>
      <c r="I43" s="329"/>
      <c r="J43" s="91"/>
      <c r="K43" s="91"/>
      <c r="L43" s="91"/>
      <c r="M43" s="91"/>
      <c r="N43" s="91"/>
      <c r="O43" s="165"/>
    </row>
    <row r="44" spans="2:15" ht="12.95" thickBot="1">
      <c r="B44" s="169"/>
      <c r="C44" s="99"/>
      <c r="D44" s="99"/>
      <c r="E44" s="99"/>
      <c r="F44" s="99"/>
      <c r="G44" s="99"/>
      <c r="H44" s="99"/>
      <c r="I44" s="99"/>
      <c r="J44" s="100"/>
      <c r="K44" s="100"/>
      <c r="L44" s="100"/>
      <c r="M44" s="100"/>
      <c r="N44" s="100"/>
      <c r="O44" s="170"/>
    </row>
    <row r="45" spans="2:15" ht="13.5" thickTop="1" thickBot="1">
      <c r="C45" s="87"/>
      <c r="D45" s="87"/>
      <c r="E45" s="87"/>
      <c r="F45" s="87"/>
      <c r="G45" s="87"/>
      <c r="H45" s="87"/>
      <c r="I45" s="87"/>
    </row>
    <row r="46" spans="2:15" ht="18.600000000000001" thickTop="1">
      <c r="B46" s="162"/>
      <c r="C46" s="193" t="s">
        <v>58</v>
      </c>
      <c r="D46" s="194"/>
      <c r="E46" s="194"/>
      <c r="F46" s="194"/>
      <c r="G46" s="194"/>
      <c r="H46" s="194"/>
      <c r="I46" s="194"/>
      <c r="J46" s="183"/>
      <c r="K46" s="183"/>
      <c r="L46" s="183"/>
      <c r="M46" s="183"/>
      <c r="N46" s="93"/>
      <c r="O46" s="163"/>
    </row>
    <row r="47" spans="2:15" ht="11.25" customHeight="1">
      <c r="B47" s="164"/>
      <c r="C47" s="195"/>
      <c r="D47" s="178"/>
      <c r="E47" s="178"/>
      <c r="F47" s="178"/>
      <c r="G47" s="178"/>
      <c r="H47" s="178"/>
      <c r="I47" s="178"/>
      <c r="J47"/>
      <c r="K47"/>
      <c r="L47"/>
      <c r="M47"/>
      <c r="O47" s="165"/>
    </row>
    <row r="48" spans="2:15" ht="196.5" customHeight="1" thickBot="1">
      <c r="B48" s="164"/>
      <c r="C48" s="267" t="s">
        <v>59</v>
      </c>
      <c r="D48" s="267"/>
      <c r="E48" s="267"/>
      <c r="F48" s="267"/>
      <c r="G48" s="267"/>
      <c r="H48" s="267"/>
      <c r="I48" s="267"/>
      <c r="J48" s="267"/>
      <c r="K48" s="267"/>
      <c r="L48" s="267"/>
      <c r="M48" s="267"/>
      <c r="N48" s="150"/>
      <c r="O48" s="165"/>
    </row>
    <row r="49" spans="2:22" ht="14.1" thickTop="1">
      <c r="B49" s="164"/>
      <c r="C49" s="104"/>
      <c r="D49" s="105" t="s">
        <v>46</v>
      </c>
      <c r="E49" s="104"/>
      <c r="F49" s="104"/>
      <c r="G49" s="104"/>
      <c r="H49" s="104"/>
      <c r="I49" s="104"/>
      <c r="J49" s="104"/>
      <c r="K49" s="104"/>
      <c r="L49" s="104"/>
      <c r="M49" s="104"/>
      <c r="N49" s="104"/>
      <c r="O49" s="171"/>
      <c r="P49" s="104"/>
      <c r="Q49" s="104"/>
      <c r="R49" s="104"/>
      <c r="S49" s="104"/>
      <c r="T49" s="172"/>
      <c r="U49" s="172"/>
      <c r="V49" s="172"/>
    </row>
    <row r="50" spans="2:22" ht="15.6">
      <c r="B50" s="164"/>
      <c r="C50" s="330" t="s">
        <v>60</v>
      </c>
      <c r="G50" s="87"/>
      <c r="H50" s="87"/>
      <c r="I50" s="87"/>
      <c r="O50" s="165"/>
    </row>
    <row r="51" spans="2:22" ht="8.25" customHeight="1" thickBot="1">
      <c r="B51" s="164"/>
      <c r="C51" s="6"/>
      <c r="G51" s="87"/>
      <c r="H51" s="87"/>
      <c r="I51" s="87"/>
      <c r="O51" s="165"/>
    </row>
    <row r="52" spans="2:22" ht="29.45" thickBot="1">
      <c r="B52" s="164"/>
      <c r="C52" s="331" t="s">
        <v>61</v>
      </c>
      <c r="D52" s="152" t="s">
        <v>51</v>
      </c>
      <c r="E52" s="331" t="s">
        <v>62</v>
      </c>
      <c r="F52" s="119" t="s">
        <v>160</v>
      </c>
      <c r="G52" s="91"/>
      <c r="I52" s="96"/>
      <c r="J52" s="91"/>
      <c r="K52" s="91"/>
      <c r="L52" s="91"/>
      <c r="O52" s="165"/>
    </row>
    <row r="53" spans="2:22" ht="15" thickBot="1">
      <c r="B53" s="164"/>
      <c r="C53" s="202"/>
      <c r="D53" s="91"/>
      <c r="E53" s="196"/>
      <c r="F53" s="91"/>
      <c r="G53" s="96"/>
      <c r="H53" s="96"/>
      <c r="I53" s="96"/>
      <c r="J53" s="91"/>
      <c r="K53" s="91"/>
      <c r="L53" s="91"/>
      <c r="M53" s="91"/>
      <c r="N53" s="91"/>
      <c r="O53" s="165"/>
    </row>
    <row r="54" spans="2:22" ht="29.45" thickBot="1">
      <c r="B54" s="164"/>
      <c r="C54" s="331" t="s">
        <v>63</v>
      </c>
      <c r="D54" s="152" t="s">
        <v>51</v>
      </c>
      <c r="E54" s="331" t="s">
        <v>64</v>
      </c>
      <c r="F54" s="119" t="s">
        <v>161</v>
      </c>
      <c r="G54" s="91"/>
      <c r="H54" s="96"/>
      <c r="I54" s="96"/>
      <c r="J54" s="91"/>
      <c r="K54" s="91"/>
      <c r="L54" s="91"/>
      <c r="M54" s="91"/>
      <c r="N54" s="91"/>
      <c r="O54" s="165"/>
    </row>
    <row r="55" spans="2:22" ht="15" customHeight="1">
      <c r="B55" s="164"/>
      <c r="C55" s="202"/>
      <c r="D55" s="91"/>
      <c r="E55" s="91"/>
      <c r="F55" s="91"/>
      <c r="G55" s="96"/>
      <c r="H55" s="96"/>
      <c r="I55" s="96"/>
      <c r="J55" s="91"/>
      <c r="K55" s="91"/>
      <c r="L55" s="91"/>
      <c r="M55" s="91"/>
      <c r="N55" s="91"/>
      <c r="O55" s="165"/>
    </row>
    <row r="56" spans="2:22" ht="14.45">
      <c r="B56" s="164"/>
      <c r="C56" s="190" t="s">
        <v>65</v>
      </c>
      <c r="D56" s="96"/>
      <c r="E56" s="96"/>
      <c r="F56" s="96"/>
      <c r="G56" s="96"/>
      <c r="H56" s="96"/>
      <c r="I56" s="96"/>
      <c r="J56" s="96"/>
      <c r="K56" s="96"/>
      <c r="L56" s="96"/>
      <c r="M56" s="96"/>
      <c r="N56" s="96"/>
      <c r="O56" s="165"/>
    </row>
    <row r="57" spans="2:22" ht="41.25" customHeight="1" thickBot="1">
      <c r="B57" s="164"/>
      <c r="C57" s="239" t="s">
        <v>37</v>
      </c>
      <c r="D57" s="243" t="s">
        <v>66</v>
      </c>
      <c r="E57" s="279" t="s">
        <v>67</v>
      </c>
      <c r="F57" s="279"/>
      <c r="G57" s="197">
        <v>2026</v>
      </c>
      <c r="H57" s="198">
        <f>G57+1</f>
        <v>2027</v>
      </c>
      <c r="I57" s="198">
        <f>H57+1</f>
        <v>2028</v>
      </c>
      <c r="J57" s="198">
        <f>I57+1</f>
        <v>2029</v>
      </c>
      <c r="K57" s="198">
        <f>J57+1</f>
        <v>2030</v>
      </c>
      <c r="L57" s="198">
        <f>K57+1</f>
        <v>2031</v>
      </c>
      <c r="M57" s="199" t="s">
        <v>68</v>
      </c>
      <c r="N57" s="199" t="str">
        <f>CONCATENATE("Sum of Revenues Prior to ",G$19)</f>
        <v>Sum of Revenues Prior to 2026</v>
      </c>
      <c r="O57" s="165"/>
    </row>
    <row r="58" spans="2:22" ht="15" thickBot="1">
      <c r="B58" s="164"/>
      <c r="C58" s="124"/>
      <c r="D58" s="125" t="s">
        <v>46</v>
      </c>
      <c r="E58" s="261"/>
      <c r="F58" s="262"/>
      <c r="G58" s="332"/>
      <c r="H58" s="332"/>
      <c r="I58" s="332"/>
      <c r="J58" s="334"/>
      <c r="K58" s="334"/>
      <c r="L58" s="334"/>
      <c r="M58" s="334"/>
      <c r="N58" s="333"/>
      <c r="O58" s="165"/>
    </row>
    <row r="59" spans="2:22" ht="15" thickBot="1">
      <c r="B59" s="164"/>
      <c r="C59" s="124"/>
      <c r="D59" s="125" t="s">
        <v>46</v>
      </c>
      <c r="E59" s="120"/>
      <c r="F59" s="245"/>
      <c r="G59" s="332"/>
      <c r="H59" s="332"/>
      <c r="I59" s="334"/>
      <c r="J59" s="334"/>
      <c r="K59" s="334"/>
      <c r="L59" s="334"/>
      <c r="M59" s="334"/>
      <c r="N59" s="333"/>
      <c r="O59" s="165"/>
    </row>
    <row r="60" spans="2:22" ht="15" thickBot="1">
      <c r="B60" s="164"/>
      <c r="C60" s="124"/>
      <c r="D60" s="125" t="s">
        <v>46</v>
      </c>
      <c r="E60" s="120"/>
      <c r="F60" s="245"/>
      <c r="G60" s="332"/>
      <c r="H60" s="332"/>
      <c r="I60" s="334"/>
      <c r="J60" s="334"/>
      <c r="K60" s="334"/>
      <c r="L60" s="334"/>
      <c r="M60" s="334"/>
      <c r="N60" s="333"/>
      <c r="O60" s="165"/>
    </row>
    <row r="61" spans="2:22" ht="15" thickBot="1">
      <c r="B61" s="164"/>
      <c r="C61" s="124"/>
      <c r="D61" s="125" t="s">
        <v>46</v>
      </c>
      <c r="E61" s="120"/>
      <c r="F61" s="245"/>
      <c r="G61" s="332"/>
      <c r="H61" s="332"/>
      <c r="I61" s="334"/>
      <c r="J61" s="334"/>
      <c r="K61" s="334"/>
      <c r="L61" s="334"/>
      <c r="M61" s="334"/>
      <c r="N61" s="333"/>
      <c r="O61" s="165"/>
    </row>
    <row r="62" spans="2:22" ht="15" thickBot="1">
      <c r="B62" s="164"/>
      <c r="C62" s="124"/>
      <c r="D62" s="125" t="s">
        <v>46</v>
      </c>
      <c r="E62" s="120"/>
      <c r="F62" s="245"/>
      <c r="G62" s="332"/>
      <c r="H62" s="332"/>
      <c r="I62" s="334"/>
      <c r="J62" s="334"/>
      <c r="K62" s="334"/>
      <c r="L62" s="334"/>
      <c r="M62" s="334"/>
      <c r="N62" s="333"/>
      <c r="O62" s="165"/>
    </row>
    <row r="63" spans="2:22" ht="15" thickBot="1">
      <c r="B63" s="164"/>
      <c r="C63" s="124"/>
      <c r="D63" s="125" t="s">
        <v>46</v>
      </c>
      <c r="E63" s="120"/>
      <c r="F63" s="245"/>
      <c r="G63" s="332"/>
      <c r="H63" s="332"/>
      <c r="I63" s="334"/>
      <c r="J63" s="334"/>
      <c r="K63" s="334"/>
      <c r="L63" s="334"/>
      <c r="M63" s="334"/>
      <c r="N63" s="333"/>
      <c r="O63" s="165"/>
    </row>
    <row r="64" spans="2:22" ht="12.95" thickBot="1">
      <c r="B64" s="164"/>
      <c r="C64" s="110"/>
      <c r="D64" s="110"/>
      <c r="E64" s="110"/>
      <c r="F64" s="110"/>
      <c r="G64" s="110"/>
      <c r="H64" s="110"/>
      <c r="I64" s="110"/>
      <c r="J64" s="111"/>
      <c r="K64" s="100"/>
      <c r="L64" s="100"/>
      <c r="M64" s="111"/>
      <c r="O64" s="165"/>
    </row>
    <row r="65" spans="2:19" ht="12.95" thickTop="1">
      <c r="B65" s="164"/>
      <c r="C65" s="87"/>
      <c r="D65" s="87"/>
      <c r="E65" s="87"/>
      <c r="F65" s="87"/>
      <c r="G65" s="87"/>
      <c r="H65" s="87"/>
      <c r="I65" s="87"/>
      <c r="O65" s="165"/>
    </row>
    <row r="66" spans="2:19" ht="15.6">
      <c r="B66" s="164"/>
      <c r="C66" s="330" t="s">
        <v>69</v>
      </c>
      <c r="D66" s="178"/>
      <c r="E66" s="178"/>
      <c r="F66" s="178"/>
      <c r="G66" s="178"/>
      <c r="H66" s="178"/>
      <c r="I66" s="178"/>
      <c r="J66"/>
      <c r="K66"/>
      <c r="L66"/>
      <c r="M66"/>
      <c r="O66" s="165"/>
    </row>
    <row r="67" spans="2:19" ht="7.5" customHeight="1">
      <c r="B67" s="164"/>
      <c r="C67" s="330"/>
      <c r="D67" s="178"/>
      <c r="E67" s="178"/>
      <c r="F67" s="178"/>
      <c r="G67" s="178"/>
      <c r="H67" s="178"/>
      <c r="I67" s="178"/>
      <c r="J67"/>
      <c r="K67"/>
      <c r="L67"/>
      <c r="M67"/>
      <c r="O67" s="165"/>
    </row>
    <row r="68" spans="2:19" ht="15" customHeight="1">
      <c r="B68" s="164"/>
      <c r="C68" s="268" t="s">
        <v>70</v>
      </c>
      <c r="D68" s="269"/>
      <c r="E68" s="269"/>
      <c r="F68" s="269"/>
      <c r="G68" s="269"/>
      <c r="H68" s="269"/>
      <c r="I68" s="269"/>
      <c r="J68" s="269"/>
      <c r="K68" s="269"/>
      <c r="L68" s="269"/>
      <c r="M68" s="269"/>
      <c r="N68" s="246"/>
      <c r="O68" s="173"/>
      <c r="P68" s="174"/>
      <c r="Q68" s="174"/>
      <c r="R68" s="174"/>
      <c r="S68" s="174"/>
    </row>
    <row r="69" spans="2:19" ht="9" customHeight="1">
      <c r="B69" s="164"/>
      <c r="C69" s="276"/>
      <c r="D69" s="276"/>
      <c r="E69" s="276"/>
      <c r="F69" s="276"/>
      <c r="G69" s="200"/>
      <c r="H69" s="200"/>
      <c r="I69" s="200"/>
      <c r="J69" s="201"/>
      <c r="K69" s="201"/>
      <c r="L69" s="201"/>
      <c r="M69" s="201"/>
      <c r="N69" s="106"/>
      <c r="O69" s="165"/>
    </row>
    <row r="70" spans="2:19" ht="19.5" customHeight="1">
      <c r="B70" s="164"/>
      <c r="C70" s="338" t="s">
        <v>71</v>
      </c>
      <c r="D70" s="242"/>
      <c r="E70" s="242"/>
      <c r="F70" s="242"/>
      <c r="G70" s="200"/>
      <c r="H70" s="200"/>
      <c r="I70" s="200"/>
      <c r="J70" s="201"/>
      <c r="K70" s="201"/>
      <c r="L70" s="201"/>
      <c r="M70" s="201"/>
      <c r="N70" s="106"/>
      <c r="O70" s="165"/>
    </row>
    <row r="71" spans="2:19" ht="13.5" customHeight="1">
      <c r="B71" s="164"/>
      <c r="C71" s="339" t="s">
        <v>72</v>
      </c>
      <c r="D71" s="202"/>
      <c r="E71" s="273" t="s">
        <v>73</v>
      </c>
      <c r="F71" s="273"/>
      <c r="G71" s="273"/>
      <c r="H71" s="273"/>
      <c r="I71" s="273"/>
      <c r="J71" s="273"/>
      <c r="K71" s="273"/>
      <c r="L71" s="273"/>
      <c r="M71" s="273"/>
      <c r="N71" s="145"/>
      <c r="O71" s="165"/>
    </row>
    <row r="72" spans="2:19" ht="13.5" customHeight="1">
      <c r="B72" s="164"/>
      <c r="C72" s="339" t="s">
        <v>74</v>
      </c>
      <c r="D72" s="202"/>
      <c r="E72" s="263" t="s">
        <v>75</v>
      </c>
      <c r="F72" s="263"/>
      <c r="G72" s="263"/>
      <c r="H72" s="263"/>
      <c r="I72" s="263"/>
      <c r="J72" s="263"/>
      <c r="K72" s="263"/>
      <c r="L72" s="263"/>
      <c r="M72" s="263"/>
      <c r="N72" s="146"/>
      <c r="O72" s="165"/>
    </row>
    <row r="73" spans="2:19" ht="14.45">
      <c r="B73" s="164"/>
      <c r="C73" s="339" t="s">
        <v>76</v>
      </c>
      <c r="D73" s="202"/>
      <c r="E73" s="263" t="s">
        <v>77</v>
      </c>
      <c r="F73" s="264"/>
      <c r="G73" s="264"/>
      <c r="H73" s="264"/>
      <c r="I73" s="264"/>
      <c r="J73" s="264"/>
      <c r="K73" s="264"/>
      <c r="L73" s="264"/>
      <c r="M73" s="264"/>
      <c r="N73" s="144"/>
      <c r="O73" s="165"/>
    </row>
    <row r="74" spans="2:19" ht="14.45">
      <c r="B74" s="164"/>
      <c r="C74" s="340" t="s">
        <v>78</v>
      </c>
      <c r="D74" s="340"/>
      <c r="E74" s="263" t="s">
        <v>79</v>
      </c>
      <c r="F74" s="264"/>
      <c r="G74" s="264"/>
      <c r="H74" s="264"/>
      <c r="I74" s="264"/>
      <c r="J74" s="264"/>
      <c r="K74" s="264"/>
      <c r="L74" s="264"/>
      <c r="M74" s="264"/>
      <c r="N74" s="144"/>
      <c r="O74" s="165"/>
    </row>
    <row r="75" spans="2:19" ht="14.25" customHeight="1">
      <c r="B75" s="164"/>
      <c r="C75" s="340" t="s">
        <v>80</v>
      </c>
      <c r="D75" s="340"/>
      <c r="E75" s="263" t="s">
        <v>81</v>
      </c>
      <c r="F75" s="263"/>
      <c r="G75" s="263"/>
      <c r="H75" s="263"/>
      <c r="I75" s="263"/>
      <c r="J75" s="263"/>
      <c r="K75" s="263"/>
      <c r="L75" s="263"/>
      <c r="M75" s="263"/>
      <c r="N75" s="146"/>
      <c r="O75" s="165"/>
    </row>
    <row r="76" spans="2:19" ht="14.45">
      <c r="B76" s="164"/>
      <c r="C76" s="340" t="s">
        <v>82</v>
      </c>
      <c r="D76" s="340"/>
      <c r="E76" s="263"/>
      <c r="F76" s="264"/>
      <c r="G76" s="264"/>
      <c r="H76" s="264"/>
      <c r="I76" s="264"/>
      <c r="J76" s="264"/>
      <c r="K76" s="264"/>
      <c r="L76" s="264"/>
      <c r="M76" s="264"/>
      <c r="N76" s="144"/>
      <c r="O76" s="165"/>
    </row>
    <row r="77" spans="2:19" ht="15" customHeight="1">
      <c r="B77" s="164"/>
      <c r="C77" s="341" t="s">
        <v>83</v>
      </c>
      <c r="D77" s="341"/>
      <c r="E77" s="263" t="s">
        <v>84</v>
      </c>
      <c r="F77" s="264"/>
      <c r="G77" s="264"/>
      <c r="H77" s="264"/>
      <c r="I77" s="264"/>
      <c r="J77" s="264"/>
      <c r="K77" s="264"/>
      <c r="L77" s="264"/>
      <c r="M77" s="264"/>
      <c r="N77" s="144"/>
      <c r="O77" s="165"/>
    </row>
    <row r="78" spans="2:19" ht="14.45">
      <c r="B78" s="164"/>
      <c r="C78" s="242"/>
      <c r="D78" s="242"/>
      <c r="E78" s="236"/>
      <c r="F78" s="236"/>
      <c r="G78" s="189"/>
      <c r="H78" s="189"/>
      <c r="I78" s="189"/>
      <c r="J78" s="203"/>
      <c r="K78" s="203"/>
      <c r="L78" s="203"/>
      <c r="M78" s="203"/>
      <c r="N78" s="107"/>
      <c r="O78" s="165"/>
    </row>
    <row r="79" spans="2:19" ht="14.45" thickBot="1">
      <c r="B79" s="164"/>
      <c r="C79" s="204" t="s">
        <v>85</v>
      </c>
      <c r="D79" s="91"/>
      <c r="E79" s="91"/>
      <c r="F79" s="91"/>
      <c r="G79" s="96"/>
      <c r="H79" s="96"/>
      <c r="I79" s="96"/>
      <c r="J79" s="91"/>
      <c r="K79" s="91"/>
      <c r="L79" s="91"/>
      <c r="M79" s="91"/>
      <c r="N79" s="91"/>
      <c r="O79" s="165"/>
    </row>
    <row r="80" spans="2:19" ht="14.45" thickBot="1">
      <c r="B80" s="164"/>
      <c r="C80" s="188" t="s">
        <v>86</v>
      </c>
      <c r="D80" s="91"/>
      <c r="E80" s="123"/>
      <c r="F80" s="91"/>
      <c r="G80" s="188" t="s">
        <v>87</v>
      </c>
      <c r="H80" s="96"/>
      <c r="I80" s="126" t="s">
        <v>46</v>
      </c>
      <c r="J80" s="91"/>
      <c r="K80" s="91"/>
      <c r="L80" s="91"/>
      <c r="M80" s="91"/>
      <c r="N80" s="91"/>
      <c r="O80" s="165"/>
    </row>
    <row r="81" spans="2:15" ht="42.95" thickBot="1">
      <c r="B81" s="164"/>
      <c r="C81" s="252" t="s">
        <v>88</v>
      </c>
      <c r="D81" s="252"/>
      <c r="E81" s="251" t="s">
        <v>89</v>
      </c>
      <c r="F81" s="251"/>
      <c r="G81" s="197">
        <f>$G$57</f>
        <v>2026</v>
      </c>
      <c r="H81" s="198">
        <f>G81+1</f>
        <v>2027</v>
      </c>
      <c r="I81" s="198">
        <f>H81+1</f>
        <v>2028</v>
      </c>
      <c r="J81" s="198">
        <f>I81+1</f>
        <v>2029</v>
      </c>
      <c r="K81" s="198">
        <f>J81+1</f>
        <v>2030</v>
      </c>
      <c r="L81" s="198">
        <f>K81+1</f>
        <v>2031</v>
      </c>
      <c r="M81" s="199" t="s">
        <v>68</v>
      </c>
      <c r="N81" s="199" t="str">
        <f>CONCATENATE("Sum of Expenditures Prior to ",G$19)</f>
        <v>Sum of Expenditures Prior to 2026</v>
      </c>
      <c r="O81" s="165"/>
    </row>
    <row r="82" spans="2:15" ht="15" thickBot="1">
      <c r="B82" s="164"/>
      <c r="C82" s="342" t="s">
        <v>72</v>
      </c>
      <c r="D82" s="205"/>
      <c r="E82" s="121"/>
      <c r="F82" s="122"/>
      <c r="G82" s="343"/>
      <c r="H82" s="332"/>
      <c r="I82" s="334"/>
      <c r="J82" s="332"/>
      <c r="K82" s="332"/>
      <c r="L82" s="332"/>
      <c r="M82" s="332"/>
      <c r="N82" s="333"/>
      <c r="O82" s="165"/>
    </row>
    <row r="83" spans="2:15" ht="15" thickBot="1">
      <c r="B83" s="164"/>
      <c r="C83" s="342" t="s">
        <v>74</v>
      </c>
      <c r="D83" s="205"/>
      <c r="E83" s="121"/>
      <c r="F83" s="122"/>
      <c r="G83" s="343"/>
      <c r="H83" s="332"/>
      <c r="I83" s="334"/>
      <c r="J83" s="332"/>
      <c r="K83" s="332"/>
      <c r="L83" s="332"/>
      <c r="M83" s="332"/>
      <c r="N83" s="333"/>
      <c r="O83" s="165"/>
    </row>
    <row r="84" spans="2:15" ht="15" thickBot="1">
      <c r="B84" s="164"/>
      <c r="C84" s="342" t="s">
        <v>76</v>
      </c>
      <c r="D84" s="205"/>
      <c r="E84" s="121"/>
      <c r="F84" s="122"/>
      <c r="G84" s="343"/>
      <c r="H84" s="332"/>
      <c r="I84" s="334"/>
      <c r="J84" s="332"/>
      <c r="K84" s="332"/>
      <c r="L84" s="332"/>
      <c r="M84" s="332"/>
      <c r="N84" s="333"/>
      <c r="O84" s="165"/>
    </row>
    <row r="85" spans="2:15" ht="14.25" customHeight="1" thickBot="1">
      <c r="B85" s="164"/>
      <c r="C85" s="344" t="s">
        <v>78</v>
      </c>
      <c r="D85" s="345"/>
      <c r="E85" s="121"/>
      <c r="F85" s="122"/>
      <c r="G85" s="343"/>
      <c r="H85" s="332"/>
      <c r="I85" s="334"/>
      <c r="J85" s="332"/>
      <c r="K85" s="332"/>
      <c r="L85" s="332"/>
      <c r="M85" s="332"/>
      <c r="N85" s="333"/>
      <c r="O85" s="165"/>
    </row>
    <row r="86" spans="2:15" ht="15" customHeight="1" thickBot="1">
      <c r="B86" s="164"/>
      <c r="C86" s="344" t="s">
        <v>80</v>
      </c>
      <c r="D86" s="345"/>
      <c r="E86" s="121"/>
      <c r="F86" s="122"/>
      <c r="G86" s="343"/>
      <c r="H86" s="332"/>
      <c r="I86" s="334"/>
      <c r="J86" s="332"/>
      <c r="K86" s="332"/>
      <c r="L86" s="332"/>
      <c r="M86" s="332"/>
      <c r="N86" s="333"/>
      <c r="O86" s="165"/>
    </row>
    <row r="87" spans="2:15" ht="14.25" customHeight="1" thickBot="1">
      <c r="B87" s="164"/>
      <c r="C87" s="344" t="s">
        <v>82</v>
      </c>
      <c r="D87" s="345"/>
      <c r="E87" s="121"/>
      <c r="F87" s="122"/>
      <c r="G87" s="343"/>
      <c r="H87" s="332"/>
      <c r="I87" s="334"/>
      <c r="J87" s="332"/>
      <c r="K87" s="332"/>
      <c r="L87" s="332"/>
      <c r="M87" s="332"/>
      <c r="N87" s="333"/>
      <c r="O87" s="165"/>
    </row>
    <row r="88" spans="2:15" ht="15" thickBot="1">
      <c r="B88" s="164"/>
      <c r="C88" s="346" t="s">
        <v>83</v>
      </c>
      <c r="D88" s="347"/>
      <c r="E88" s="121"/>
      <c r="F88" s="122"/>
      <c r="G88" s="343"/>
      <c r="H88" s="332"/>
      <c r="I88" s="334"/>
      <c r="J88" s="332"/>
      <c r="K88" s="332"/>
      <c r="L88" s="332"/>
      <c r="M88" s="332"/>
      <c r="N88" s="333"/>
      <c r="O88" s="165"/>
    </row>
    <row r="89" spans="2:15" ht="14.1">
      <c r="B89" s="164"/>
      <c r="C89" s="96"/>
      <c r="D89" s="96"/>
      <c r="E89" s="96"/>
      <c r="F89" s="96"/>
      <c r="G89" s="96"/>
      <c r="H89" s="96"/>
      <c r="I89" s="96"/>
      <c r="J89" s="91"/>
      <c r="K89" s="91"/>
      <c r="L89" s="91"/>
      <c r="M89" s="91"/>
      <c r="N89" s="91"/>
      <c r="O89" s="165"/>
    </row>
    <row r="90" spans="2:15" ht="14.45" thickBot="1">
      <c r="B90" s="164"/>
      <c r="C90" s="204" t="s">
        <v>91</v>
      </c>
      <c r="D90" s="196"/>
      <c r="E90" s="91"/>
      <c r="F90" s="91"/>
      <c r="G90" s="96"/>
      <c r="H90" s="96"/>
      <c r="I90" s="96"/>
      <c r="J90" s="91"/>
      <c r="K90" s="91"/>
      <c r="L90" s="91"/>
      <c r="M90" s="91"/>
      <c r="N90" s="91"/>
      <c r="O90" s="165"/>
    </row>
    <row r="91" spans="2:15" ht="14.45" thickBot="1">
      <c r="B91" s="164"/>
      <c r="C91" s="188" t="s">
        <v>86</v>
      </c>
      <c r="D91" s="196"/>
      <c r="E91" s="123"/>
      <c r="F91" s="91"/>
      <c r="G91" s="188" t="s">
        <v>87</v>
      </c>
      <c r="H91" s="96"/>
      <c r="I91" s="127" t="s">
        <v>46</v>
      </c>
      <c r="J91" s="91"/>
      <c r="K91" s="91"/>
      <c r="L91" s="91"/>
      <c r="M91" s="91"/>
      <c r="N91" s="91"/>
      <c r="O91" s="165"/>
    </row>
    <row r="92" spans="2:15" ht="42.95" thickBot="1">
      <c r="B92" s="164"/>
      <c r="C92" s="252" t="s">
        <v>88</v>
      </c>
      <c r="D92" s="252"/>
      <c r="E92" s="251" t="s">
        <v>89</v>
      </c>
      <c r="F92" s="251"/>
      <c r="G92" s="197">
        <f>$G$57</f>
        <v>2026</v>
      </c>
      <c r="H92" s="198">
        <f>G92+1</f>
        <v>2027</v>
      </c>
      <c r="I92" s="198">
        <f>H92+1</f>
        <v>2028</v>
      </c>
      <c r="J92" s="198">
        <f>I92+1</f>
        <v>2029</v>
      </c>
      <c r="K92" s="198">
        <f>J92+1</f>
        <v>2030</v>
      </c>
      <c r="L92" s="198">
        <f>K92+1</f>
        <v>2031</v>
      </c>
      <c r="M92" s="199" t="s">
        <v>68</v>
      </c>
      <c r="N92" s="199" t="str">
        <f>CONCATENATE("Sum of Expenditures Prior to ",G$19)</f>
        <v>Sum of Expenditures Prior to 2026</v>
      </c>
      <c r="O92" s="165"/>
    </row>
    <row r="93" spans="2:15" ht="15" thickBot="1">
      <c r="B93" s="164"/>
      <c r="C93" s="342" t="s">
        <v>72</v>
      </c>
      <c r="D93" s="205"/>
      <c r="E93" s="121"/>
      <c r="F93" s="122"/>
      <c r="G93" s="343"/>
      <c r="H93" s="332"/>
      <c r="I93" s="334"/>
      <c r="J93" s="332"/>
      <c r="K93" s="332"/>
      <c r="L93" s="332"/>
      <c r="M93" s="332"/>
      <c r="N93" s="333"/>
      <c r="O93" s="165"/>
    </row>
    <row r="94" spans="2:15" ht="15" thickBot="1">
      <c r="B94" s="164"/>
      <c r="C94" s="342" t="s">
        <v>74</v>
      </c>
      <c r="D94" s="205"/>
      <c r="E94" s="121"/>
      <c r="F94" s="122"/>
      <c r="G94" s="343"/>
      <c r="H94" s="332"/>
      <c r="I94" s="334"/>
      <c r="J94" s="332"/>
      <c r="K94" s="332"/>
      <c r="L94" s="332"/>
      <c r="M94" s="332"/>
      <c r="N94" s="333"/>
      <c r="O94" s="165"/>
    </row>
    <row r="95" spans="2:15" ht="15" thickBot="1">
      <c r="B95" s="164"/>
      <c r="C95" s="342" t="s">
        <v>76</v>
      </c>
      <c r="D95" s="205"/>
      <c r="E95" s="121"/>
      <c r="F95" s="122"/>
      <c r="G95" s="343"/>
      <c r="H95" s="332"/>
      <c r="I95" s="334"/>
      <c r="J95" s="332"/>
      <c r="K95" s="332"/>
      <c r="L95" s="332"/>
      <c r="M95" s="332"/>
      <c r="N95" s="333"/>
      <c r="O95" s="165"/>
    </row>
    <row r="96" spans="2:15" ht="15" thickBot="1">
      <c r="B96" s="164"/>
      <c r="C96" s="344" t="s">
        <v>78</v>
      </c>
      <c r="D96" s="345"/>
      <c r="E96" s="121"/>
      <c r="F96" s="122"/>
      <c r="G96" s="343"/>
      <c r="H96" s="332"/>
      <c r="I96" s="334"/>
      <c r="J96" s="332"/>
      <c r="K96" s="332"/>
      <c r="L96" s="332"/>
      <c r="M96" s="332"/>
      <c r="N96" s="333"/>
      <c r="O96" s="165"/>
    </row>
    <row r="97" spans="2:15" ht="15" thickBot="1">
      <c r="B97" s="164"/>
      <c r="C97" s="344" t="s">
        <v>80</v>
      </c>
      <c r="D97" s="345"/>
      <c r="E97" s="121"/>
      <c r="F97" s="122"/>
      <c r="G97" s="343"/>
      <c r="H97" s="332"/>
      <c r="I97" s="334"/>
      <c r="J97" s="332"/>
      <c r="K97" s="332"/>
      <c r="L97" s="332"/>
      <c r="M97" s="332"/>
      <c r="N97" s="333"/>
      <c r="O97" s="165"/>
    </row>
    <row r="98" spans="2:15" ht="15" thickBot="1">
      <c r="B98" s="164"/>
      <c r="C98" s="344" t="s">
        <v>82</v>
      </c>
      <c r="D98" s="345"/>
      <c r="E98" s="121"/>
      <c r="F98" s="122"/>
      <c r="G98" s="343"/>
      <c r="H98" s="332"/>
      <c r="I98" s="334"/>
      <c r="J98" s="332"/>
      <c r="K98" s="332"/>
      <c r="L98" s="332"/>
      <c r="M98" s="332"/>
      <c r="N98" s="333"/>
      <c r="O98" s="165"/>
    </row>
    <row r="99" spans="2:15" ht="15" thickBot="1">
      <c r="B99" s="164"/>
      <c r="C99" s="346" t="s">
        <v>83</v>
      </c>
      <c r="D99" s="347"/>
      <c r="E99" s="121"/>
      <c r="F99" s="122"/>
      <c r="G99" s="343"/>
      <c r="H99" s="332"/>
      <c r="I99" s="334"/>
      <c r="J99" s="332"/>
      <c r="K99" s="332"/>
      <c r="L99" s="332"/>
      <c r="M99" s="332"/>
      <c r="N99" s="333"/>
      <c r="O99" s="165"/>
    </row>
    <row r="100" spans="2:15" ht="14.1">
      <c r="B100" s="164"/>
      <c r="C100" s="96"/>
      <c r="D100" s="96"/>
      <c r="E100" s="96"/>
      <c r="F100" s="96"/>
      <c r="G100" s="96"/>
      <c r="H100" s="96"/>
      <c r="I100" s="96"/>
      <c r="J100" s="91"/>
      <c r="K100" s="91"/>
      <c r="L100" s="91"/>
      <c r="M100" s="91"/>
      <c r="N100" s="91"/>
      <c r="O100" s="165"/>
    </row>
    <row r="101" spans="2:15" ht="14.45" thickBot="1">
      <c r="B101" s="164"/>
      <c r="C101" s="204" t="s">
        <v>92</v>
      </c>
      <c r="D101" s="196"/>
      <c r="E101" s="91"/>
      <c r="F101" s="91"/>
      <c r="G101" s="96"/>
      <c r="H101" s="96"/>
      <c r="I101" s="96"/>
      <c r="J101" s="91"/>
      <c r="K101" s="91"/>
      <c r="L101" s="91"/>
      <c r="M101" s="91"/>
      <c r="N101" s="91"/>
      <c r="O101" s="165"/>
    </row>
    <row r="102" spans="2:15" ht="14.45" thickBot="1">
      <c r="B102" s="164"/>
      <c r="C102" s="188" t="s">
        <v>86</v>
      </c>
      <c r="D102" s="196"/>
      <c r="E102" s="123"/>
      <c r="F102" s="91"/>
      <c r="G102" s="188" t="s">
        <v>87</v>
      </c>
      <c r="H102" s="96"/>
      <c r="I102" s="127" t="s">
        <v>46</v>
      </c>
      <c r="J102" s="91"/>
      <c r="K102" s="91"/>
      <c r="L102" s="91"/>
      <c r="M102" s="91"/>
      <c r="N102" s="91"/>
      <c r="O102" s="165"/>
    </row>
    <row r="103" spans="2:15" ht="42.95" thickBot="1">
      <c r="B103" s="164"/>
      <c r="C103" s="252" t="s">
        <v>88</v>
      </c>
      <c r="D103" s="252"/>
      <c r="E103" s="251" t="s">
        <v>89</v>
      </c>
      <c r="F103" s="251"/>
      <c r="G103" s="197">
        <f>$G$57</f>
        <v>2026</v>
      </c>
      <c r="H103" s="198">
        <f>G103+1</f>
        <v>2027</v>
      </c>
      <c r="I103" s="198">
        <f>H103+1</f>
        <v>2028</v>
      </c>
      <c r="J103" s="198">
        <f>I103+1</f>
        <v>2029</v>
      </c>
      <c r="K103" s="198"/>
      <c r="L103" s="198"/>
      <c r="M103" s="199" t="s">
        <v>68</v>
      </c>
      <c r="N103" s="199" t="str">
        <f>CONCATENATE("Sum of Expenditures Prior to ",G$19)</f>
        <v>Sum of Expenditures Prior to 2026</v>
      </c>
      <c r="O103" s="165"/>
    </row>
    <row r="104" spans="2:15" ht="15" thickBot="1">
      <c r="B104" s="164"/>
      <c r="C104" s="342" t="s">
        <v>72</v>
      </c>
      <c r="D104" s="205"/>
      <c r="E104" s="121"/>
      <c r="F104" s="122"/>
      <c r="G104" s="343"/>
      <c r="H104" s="332"/>
      <c r="I104" s="334"/>
      <c r="J104" s="332"/>
      <c r="K104" s="332"/>
      <c r="L104" s="332"/>
      <c r="M104" s="332"/>
      <c r="N104" s="333"/>
      <c r="O104" s="165"/>
    </row>
    <row r="105" spans="2:15" ht="15" thickBot="1">
      <c r="B105" s="164"/>
      <c r="C105" s="342" t="s">
        <v>74</v>
      </c>
      <c r="D105" s="205"/>
      <c r="E105" s="121"/>
      <c r="F105" s="122"/>
      <c r="G105" s="343"/>
      <c r="H105" s="332"/>
      <c r="I105" s="334"/>
      <c r="J105" s="332"/>
      <c r="K105" s="332"/>
      <c r="L105" s="332"/>
      <c r="M105" s="332"/>
      <c r="N105" s="333"/>
      <c r="O105" s="165"/>
    </row>
    <row r="106" spans="2:15" ht="15" thickBot="1">
      <c r="B106" s="164"/>
      <c r="C106" s="342" t="s">
        <v>76</v>
      </c>
      <c r="D106" s="205"/>
      <c r="E106" s="121"/>
      <c r="F106" s="122"/>
      <c r="G106" s="343"/>
      <c r="H106" s="332"/>
      <c r="I106" s="334"/>
      <c r="J106" s="332"/>
      <c r="K106" s="332"/>
      <c r="L106" s="332"/>
      <c r="M106" s="332"/>
      <c r="N106" s="333"/>
      <c r="O106" s="165"/>
    </row>
    <row r="107" spans="2:15" ht="15" thickBot="1">
      <c r="B107" s="164"/>
      <c r="C107" s="344" t="s">
        <v>78</v>
      </c>
      <c r="D107" s="345"/>
      <c r="E107" s="121"/>
      <c r="F107" s="122"/>
      <c r="G107" s="343"/>
      <c r="H107" s="332"/>
      <c r="I107" s="334"/>
      <c r="J107" s="332"/>
      <c r="K107" s="332"/>
      <c r="L107" s="332"/>
      <c r="M107" s="332"/>
      <c r="N107" s="333"/>
      <c r="O107" s="165"/>
    </row>
    <row r="108" spans="2:15" ht="15" thickBot="1">
      <c r="B108" s="164"/>
      <c r="C108" s="344" t="s">
        <v>80</v>
      </c>
      <c r="D108" s="345"/>
      <c r="E108" s="121"/>
      <c r="F108" s="122"/>
      <c r="G108" s="343"/>
      <c r="H108" s="332"/>
      <c r="I108" s="334"/>
      <c r="J108" s="332"/>
      <c r="K108" s="332"/>
      <c r="L108" s="332"/>
      <c r="M108" s="332"/>
      <c r="N108" s="333"/>
      <c r="O108" s="165"/>
    </row>
    <row r="109" spans="2:15" ht="15" thickBot="1">
      <c r="B109" s="164"/>
      <c r="C109" s="344" t="s">
        <v>82</v>
      </c>
      <c r="D109" s="345"/>
      <c r="E109" s="121"/>
      <c r="F109" s="122"/>
      <c r="G109" s="343"/>
      <c r="H109" s="332"/>
      <c r="I109" s="334"/>
      <c r="J109" s="332"/>
      <c r="K109" s="332"/>
      <c r="L109" s="332"/>
      <c r="M109" s="332"/>
      <c r="N109" s="333"/>
      <c r="O109" s="165"/>
    </row>
    <row r="110" spans="2:15" ht="15" thickBot="1">
      <c r="B110" s="164"/>
      <c r="C110" s="346" t="s">
        <v>83</v>
      </c>
      <c r="D110" s="347"/>
      <c r="E110" s="121"/>
      <c r="F110" s="122"/>
      <c r="G110" s="343"/>
      <c r="H110" s="332"/>
      <c r="I110" s="334"/>
      <c r="J110" s="332"/>
      <c r="K110" s="332"/>
      <c r="L110" s="332"/>
      <c r="M110" s="332"/>
      <c r="N110" s="333"/>
      <c r="O110" s="165"/>
    </row>
    <row r="111" spans="2:15" ht="14.1">
      <c r="B111" s="164"/>
      <c r="C111" s="96"/>
      <c r="D111" s="96"/>
      <c r="E111" s="96"/>
      <c r="F111" s="96"/>
      <c r="G111" s="96"/>
      <c r="H111" s="96"/>
      <c r="I111" s="96"/>
      <c r="J111" s="91"/>
      <c r="K111" s="91"/>
      <c r="L111" s="91"/>
      <c r="M111" s="91"/>
      <c r="N111" s="91"/>
      <c r="O111" s="165"/>
    </row>
    <row r="112" spans="2:15" ht="13.5" thickBot="1">
      <c r="B112" s="164"/>
      <c r="C112" s="206" t="s">
        <v>93</v>
      </c>
      <c r="D112"/>
      <c r="G112" s="87"/>
      <c r="H112" s="87"/>
      <c r="I112" s="87"/>
      <c r="O112" s="165"/>
    </row>
    <row r="113" spans="2:15" ht="14.45" thickBot="1">
      <c r="B113" s="164"/>
      <c r="C113" s="248" t="s">
        <v>86</v>
      </c>
      <c r="D113"/>
      <c r="E113" s="138"/>
      <c r="G113" s="188" t="s">
        <v>87</v>
      </c>
      <c r="H113" s="87"/>
      <c r="I113" s="139" t="s">
        <v>46</v>
      </c>
      <c r="O113" s="165"/>
    </row>
    <row r="114" spans="2:15" ht="42.6" thickBot="1">
      <c r="B114" s="164"/>
      <c r="C114" s="252" t="s">
        <v>88</v>
      </c>
      <c r="D114" s="252"/>
      <c r="E114" s="251" t="s">
        <v>89</v>
      </c>
      <c r="F114" s="251"/>
      <c r="G114" s="210">
        <f>$G$57</f>
        <v>2026</v>
      </c>
      <c r="H114" s="211">
        <f>G114+1</f>
        <v>2027</v>
      </c>
      <c r="I114" s="211">
        <f>H114+1</f>
        <v>2028</v>
      </c>
      <c r="J114" s="211">
        <f>I114+1</f>
        <v>2029</v>
      </c>
      <c r="K114" s="211"/>
      <c r="L114" s="211"/>
      <c r="M114" s="212" t="s">
        <v>68</v>
      </c>
      <c r="N114" s="199" t="str">
        <f>CONCATENATE("Sum of Expenditures Prior to ",G$19)</f>
        <v>Sum of Expenditures Prior to 2026</v>
      </c>
      <c r="O114" s="165"/>
    </row>
    <row r="115" spans="2:15" ht="15" thickBot="1">
      <c r="B115" s="164"/>
      <c r="C115" s="207" t="s">
        <v>72</v>
      </c>
      <c r="D115" s="208"/>
      <c r="E115" s="136"/>
      <c r="F115" s="137"/>
      <c r="G115" s="343"/>
      <c r="H115" s="332"/>
      <c r="I115" s="334"/>
      <c r="J115" s="332"/>
      <c r="K115" s="332"/>
      <c r="L115" s="332"/>
      <c r="M115" s="332"/>
      <c r="N115" s="333"/>
      <c r="O115" s="165"/>
    </row>
    <row r="116" spans="2:15" ht="15" thickBot="1">
      <c r="B116" s="164"/>
      <c r="C116" s="207" t="s">
        <v>74</v>
      </c>
      <c r="D116" s="208"/>
      <c r="E116" s="136"/>
      <c r="F116" s="137"/>
      <c r="G116" s="343"/>
      <c r="H116" s="332"/>
      <c r="I116" s="334"/>
      <c r="J116" s="332"/>
      <c r="K116" s="332"/>
      <c r="L116" s="332"/>
      <c r="M116" s="332"/>
      <c r="N116" s="333"/>
      <c r="O116" s="165"/>
    </row>
    <row r="117" spans="2:15" ht="15" thickBot="1">
      <c r="B117" s="164"/>
      <c r="C117" s="207" t="s">
        <v>76</v>
      </c>
      <c r="D117" s="208"/>
      <c r="E117" s="136"/>
      <c r="F117" s="137"/>
      <c r="G117" s="343"/>
      <c r="H117" s="332"/>
      <c r="I117" s="334"/>
      <c r="J117" s="332"/>
      <c r="K117" s="332"/>
      <c r="L117" s="332"/>
      <c r="M117" s="332"/>
      <c r="N117" s="333"/>
      <c r="O117" s="165"/>
    </row>
    <row r="118" spans="2:15" ht="15" thickBot="1">
      <c r="B118" s="164"/>
      <c r="C118" s="255" t="s">
        <v>78</v>
      </c>
      <c r="D118" s="256"/>
      <c r="E118" s="136"/>
      <c r="F118" s="137"/>
      <c r="G118" s="343"/>
      <c r="H118" s="332"/>
      <c r="I118" s="334"/>
      <c r="J118" s="332"/>
      <c r="K118" s="332"/>
      <c r="L118" s="332"/>
      <c r="M118" s="332"/>
      <c r="N118" s="333"/>
      <c r="O118" s="165"/>
    </row>
    <row r="119" spans="2:15" ht="15" thickBot="1">
      <c r="B119" s="164"/>
      <c r="C119" s="255" t="s">
        <v>80</v>
      </c>
      <c r="D119" s="256"/>
      <c r="E119" s="136"/>
      <c r="F119" s="137"/>
      <c r="G119" s="343"/>
      <c r="H119" s="332"/>
      <c r="I119" s="334"/>
      <c r="J119" s="332"/>
      <c r="K119" s="332"/>
      <c r="L119" s="332"/>
      <c r="M119" s="332"/>
      <c r="N119" s="333"/>
      <c r="O119" s="165"/>
    </row>
    <row r="120" spans="2:15" ht="15" thickBot="1">
      <c r="B120" s="164"/>
      <c r="C120" s="255" t="s">
        <v>82</v>
      </c>
      <c r="D120" s="256"/>
      <c r="E120" s="136"/>
      <c r="F120" s="137"/>
      <c r="G120" s="343"/>
      <c r="H120" s="332"/>
      <c r="I120" s="334"/>
      <c r="J120" s="332"/>
      <c r="K120" s="332"/>
      <c r="L120" s="332"/>
      <c r="M120" s="332"/>
      <c r="N120" s="333"/>
      <c r="O120" s="165"/>
    </row>
    <row r="121" spans="2:15" ht="15" thickBot="1">
      <c r="B121" s="164"/>
      <c r="C121" s="257" t="s">
        <v>83</v>
      </c>
      <c r="D121" s="258"/>
      <c r="E121" s="136"/>
      <c r="F121" s="137"/>
      <c r="G121" s="343"/>
      <c r="H121" s="332"/>
      <c r="I121" s="334"/>
      <c r="J121" s="332"/>
      <c r="K121" s="332"/>
      <c r="L121" s="332"/>
      <c r="M121" s="332"/>
      <c r="N121" s="333"/>
      <c r="O121" s="165"/>
    </row>
    <row r="122" spans="2:15" ht="13.5">
      <c r="B122" s="164"/>
      <c r="C122" s="209"/>
      <c r="D122" s="209"/>
      <c r="G122" s="87"/>
      <c r="H122" s="87"/>
      <c r="I122" s="87"/>
      <c r="O122" s="165"/>
    </row>
    <row r="123" spans="2:15" ht="13.5" thickBot="1">
      <c r="B123" s="164"/>
      <c r="C123" s="206" t="s">
        <v>94</v>
      </c>
      <c r="D123"/>
      <c r="G123" s="87"/>
      <c r="H123" s="87"/>
      <c r="I123" s="87"/>
      <c r="O123" s="165"/>
    </row>
    <row r="124" spans="2:15" ht="14.45" thickBot="1">
      <c r="B124" s="164"/>
      <c r="C124" s="248" t="s">
        <v>86</v>
      </c>
      <c r="D124"/>
      <c r="E124" s="138"/>
      <c r="G124" s="188" t="s">
        <v>87</v>
      </c>
      <c r="H124" s="87"/>
      <c r="I124" s="139" t="s">
        <v>46</v>
      </c>
      <c r="O124" s="165"/>
    </row>
    <row r="125" spans="2:15" ht="42.6" thickBot="1">
      <c r="B125" s="164"/>
      <c r="C125" s="252" t="s">
        <v>88</v>
      </c>
      <c r="D125" s="252"/>
      <c r="E125" s="251" t="s">
        <v>89</v>
      </c>
      <c r="F125" s="251"/>
      <c r="G125" s="210">
        <f>$G$57</f>
        <v>2026</v>
      </c>
      <c r="H125" s="211">
        <f>G125+1</f>
        <v>2027</v>
      </c>
      <c r="I125" s="211">
        <f>H125+1</f>
        <v>2028</v>
      </c>
      <c r="J125" s="211">
        <f>I125+1</f>
        <v>2029</v>
      </c>
      <c r="K125" s="211"/>
      <c r="L125" s="211"/>
      <c r="M125" s="212" t="s">
        <v>68</v>
      </c>
      <c r="N125" s="199" t="str">
        <f>CONCATENATE("Sum of Expenditures Prior to ",G$19)</f>
        <v>Sum of Expenditures Prior to 2026</v>
      </c>
      <c r="O125" s="165"/>
    </row>
    <row r="126" spans="2:15" ht="15" thickBot="1">
      <c r="B126" s="164"/>
      <c r="C126" s="207" t="s">
        <v>72</v>
      </c>
      <c r="D126" s="208"/>
      <c r="E126" s="136"/>
      <c r="F126" s="137"/>
      <c r="G126" s="343"/>
      <c r="H126" s="332"/>
      <c r="I126" s="334"/>
      <c r="J126" s="332"/>
      <c r="K126" s="332"/>
      <c r="L126" s="332"/>
      <c r="M126" s="332"/>
      <c r="N126" s="333"/>
      <c r="O126" s="165"/>
    </row>
    <row r="127" spans="2:15" ht="15" thickBot="1">
      <c r="B127" s="164"/>
      <c r="C127" s="207" t="s">
        <v>74</v>
      </c>
      <c r="D127" s="208"/>
      <c r="E127" s="136"/>
      <c r="F127" s="137"/>
      <c r="G127" s="343"/>
      <c r="H127" s="332"/>
      <c r="I127" s="334"/>
      <c r="J127" s="332"/>
      <c r="K127" s="332"/>
      <c r="L127" s="332"/>
      <c r="M127" s="332"/>
      <c r="N127" s="333"/>
      <c r="O127" s="165"/>
    </row>
    <row r="128" spans="2:15" ht="15" thickBot="1">
      <c r="B128" s="164"/>
      <c r="C128" s="207" t="s">
        <v>76</v>
      </c>
      <c r="D128" s="208"/>
      <c r="E128" s="136"/>
      <c r="F128" s="137"/>
      <c r="G128" s="343"/>
      <c r="H128" s="332"/>
      <c r="I128" s="334"/>
      <c r="J128" s="332"/>
      <c r="K128" s="332"/>
      <c r="L128" s="332"/>
      <c r="M128" s="332"/>
      <c r="N128" s="333"/>
      <c r="O128" s="165"/>
    </row>
    <row r="129" spans="2:15" ht="15" thickBot="1">
      <c r="B129" s="164"/>
      <c r="C129" s="255" t="s">
        <v>78</v>
      </c>
      <c r="D129" s="256"/>
      <c r="E129" s="136"/>
      <c r="F129" s="137"/>
      <c r="G129" s="343"/>
      <c r="H129" s="332"/>
      <c r="I129" s="334"/>
      <c r="J129" s="332"/>
      <c r="K129" s="332"/>
      <c r="L129" s="332"/>
      <c r="M129" s="332"/>
      <c r="N129" s="333"/>
      <c r="O129" s="165"/>
    </row>
    <row r="130" spans="2:15" ht="15" thickBot="1">
      <c r="B130" s="164"/>
      <c r="C130" s="255" t="s">
        <v>80</v>
      </c>
      <c r="D130" s="256"/>
      <c r="E130" s="136"/>
      <c r="F130" s="137"/>
      <c r="G130" s="343"/>
      <c r="H130" s="332"/>
      <c r="I130" s="334"/>
      <c r="J130" s="332"/>
      <c r="K130" s="332"/>
      <c r="L130" s="332"/>
      <c r="M130" s="332"/>
      <c r="N130" s="333"/>
      <c r="O130" s="165"/>
    </row>
    <row r="131" spans="2:15" ht="15" thickBot="1">
      <c r="B131" s="164"/>
      <c r="C131" s="255" t="s">
        <v>82</v>
      </c>
      <c r="D131" s="256"/>
      <c r="E131" s="136"/>
      <c r="F131" s="137"/>
      <c r="G131" s="343"/>
      <c r="H131" s="332"/>
      <c r="I131" s="334"/>
      <c r="J131" s="332"/>
      <c r="K131" s="332"/>
      <c r="L131" s="332"/>
      <c r="M131" s="332"/>
      <c r="N131" s="333"/>
      <c r="O131" s="165"/>
    </row>
    <row r="132" spans="2:15" ht="15" thickBot="1">
      <c r="B132" s="164"/>
      <c r="C132" s="257" t="s">
        <v>83</v>
      </c>
      <c r="D132" s="258"/>
      <c r="E132" s="136"/>
      <c r="F132" s="137"/>
      <c r="G132" s="343"/>
      <c r="H132" s="332"/>
      <c r="I132" s="334"/>
      <c r="J132" s="332"/>
      <c r="K132" s="332"/>
      <c r="L132" s="332"/>
      <c r="M132" s="332"/>
      <c r="N132" s="333"/>
      <c r="O132" s="165"/>
    </row>
    <row r="133" spans="2:15" ht="13.5">
      <c r="B133" s="164"/>
      <c r="C133" s="209"/>
      <c r="D133" s="209"/>
      <c r="G133" s="87"/>
      <c r="H133" s="87"/>
      <c r="I133" s="87"/>
      <c r="O133" s="165"/>
    </row>
    <row r="134" spans="2:15" ht="13.5" thickBot="1">
      <c r="B134" s="164"/>
      <c r="C134" s="206" t="s">
        <v>95</v>
      </c>
      <c r="D134"/>
      <c r="G134" s="87"/>
      <c r="H134" s="87"/>
      <c r="I134" s="87"/>
      <c r="O134" s="165"/>
    </row>
    <row r="135" spans="2:15" ht="14.45" thickBot="1">
      <c r="B135" s="164"/>
      <c r="C135" s="248" t="s">
        <v>86</v>
      </c>
      <c r="D135"/>
      <c r="E135" s="138"/>
      <c r="G135" s="188" t="s">
        <v>87</v>
      </c>
      <c r="H135" s="87"/>
      <c r="I135" s="139" t="s">
        <v>46</v>
      </c>
      <c r="O135" s="165"/>
    </row>
    <row r="136" spans="2:15" ht="42.6" thickBot="1">
      <c r="B136" s="164"/>
      <c r="C136" s="252" t="s">
        <v>88</v>
      </c>
      <c r="D136" s="252"/>
      <c r="E136" s="251" t="s">
        <v>89</v>
      </c>
      <c r="F136" s="251"/>
      <c r="G136" s="210">
        <f>$G$57</f>
        <v>2026</v>
      </c>
      <c r="H136" s="211">
        <f>G136+1</f>
        <v>2027</v>
      </c>
      <c r="I136" s="211">
        <f>H136+1</f>
        <v>2028</v>
      </c>
      <c r="J136" s="211">
        <f>I136+1</f>
        <v>2029</v>
      </c>
      <c r="K136" s="211"/>
      <c r="L136" s="211"/>
      <c r="M136" s="212" t="s">
        <v>68</v>
      </c>
      <c r="N136" s="199" t="str">
        <f>CONCATENATE("Sum of Expenditures Prior to ",G$19)</f>
        <v>Sum of Expenditures Prior to 2026</v>
      </c>
      <c r="O136" s="165"/>
    </row>
    <row r="137" spans="2:15" ht="15" thickBot="1">
      <c r="B137" s="164"/>
      <c r="C137" s="207" t="s">
        <v>72</v>
      </c>
      <c r="D137" s="208"/>
      <c r="E137" s="136"/>
      <c r="F137" s="137"/>
      <c r="G137" s="343"/>
      <c r="H137" s="332"/>
      <c r="I137" s="334"/>
      <c r="J137" s="332"/>
      <c r="K137" s="332"/>
      <c r="L137" s="332"/>
      <c r="M137" s="332"/>
      <c r="N137" s="333"/>
      <c r="O137" s="165"/>
    </row>
    <row r="138" spans="2:15" ht="15" thickBot="1">
      <c r="B138" s="164"/>
      <c r="C138" s="207" t="s">
        <v>74</v>
      </c>
      <c r="D138" s="208"/>
      <c r="E138" s="136"/>
      <c r="F138" s="137"/>
      <c r="G138" s="343"/>
      <c r="H138" s="332"/>
      <c r="I138" s="334"/>
      <c r="J138" s="332"/>
      <c r="K138" s="332"/>
      <c r="L138" s="332"/>
      <c r="M138" s="332"/>
      <c r="N138" s="333"/>
      <c r="O138" s="165"/>
    </row>
    <row r="139" spans="2:15" ht="15" thickBot="1">
      <c r="B139" s="164"/>
      <c r="C139" s="207" t="s">
        <v>76</v>
      </c>
      <c r="D139" s="208"/>
      <c r="E139" s="136"/>
      <c r="F139" s="137"/>
      <c r="G139" s="343"/>
      <c r="H139" s="332"/>
      <c r="I139" s="334"/>
      <c r="J139" s="332"/>
      <c r="K139" s="332"/>
      <c r="L139" s="332"/>
      <c r="M139" s="332"/>
      <c r="N139" s="333"/>
      <c r="O139" s="165"/>
    </row>
    <row r="140" spans="2:15" ht="15" thickBot="1">
      <c r="B140" s="164"/>
      <c r="C140" s="255" t="s">
        <v>78</v>
      </c>
      <c r="D140" s="256"/>
      <c r="E140" s="136"/>
      <c r="F140" s="137"/>
      <c r="G140" s="343"/>
      <c r="H140" s="332"/>
      <c r="I140" s="334"/>
      <c r="J140" s="332"/>
      <c r="K140" s="332"/>
      <c r="L140" s="332"/>
      <c r="M140" s="332"/>
      <c r="N140" s="333"/>
      <c r="O140" s="165"/>
    </row>
    <row r="141" spans="2:15" ht="15" thickBot="1">
      <c r="B141" s="164"/>
      <c r="C141" s="255" t="s">
        <v>80</v>
      </c>
      <c r="D141" s="256"/>
      <c r="E141" s="136"/>
      <c r="F141" s="137"/>
      <c r="G141" s="343"/>
      <c r="H141" s="332"/>
      <c r="I141" s="334"/>
      <c r="J141" s="332"/>
      <c r="K141" s="332"/>
      <c r="L141" s="332"/>
      <c r="M141" s="332"/>
      <c r="N141" s="333"/>
      <c r="O141" s="165"/>
    </row>
    <row r="142" spans="2:15" ht="15" thickBot="1">
      <c r="B142" s="164"/>
      <c r="C142" s="255" t="s">
        <v>82</v>
      </c>
      <c r="D142" s="256"/>
      <c r="E142" s="136"/>
      <c r="F142" s="137"/>
      <c r="G142" s="343"/>
      <c r="H142" s="332"/>
      <c r="I142" s="334"/>
      <c r="J142" s="332"/>
      <c r="K142" s="332"/>
      <c r="L142" s="332"/>
      <c r="M142" s="332"/>
      <c r="N142" s="333"/>
      <c r="O142" s="165"/>
    </row>
    <row r="143" spans="2:15" ht="15" thickBot="1">
      <c r="B143" s="164"/>
      <c r="C143" s="257" t="s">
        <v>83</v>
      </c>
      <c r="D143" s="258"/>
      <c r="E143" s="136"/>
      <c r="F143" s="137"/>
      <c r="G143" s="343"/>
      <c r="H143" s="332"/>
      <c r="I143" s="334"/>
      <c r="J143" s="332"/>
      <c r="K143" s="332"/>
      <c r="L143" s="332"/>
      <c r="M143" s="332"/>
      <c r="N143" s="333"/>
      <c r="O143" s="165"/>
    </row>
    <row r="144" spans="2:15" ht="14.1" thickBot="1">
      <c r="B144" s="169"/>
      <c r="C144" s="140"/>
      <c r="D144" s="140"/>
      <c r="E144" s="140"/>
      <c r="F144" s="140"/>
      <c r="G144" s="140"/>
      <c r="H144" s="140"/>
      <c r="I144" s="140"/>
      <c r="J144" s="140"/>
      <c r="K144" s="140"/>
      <c r="L144" s="140"/>
      <c r="M144" s="140"/>
      <c r="N144" s="140"/>
      <c r="O144" s="170"/>
    </row>
    <row r="145" spans="2:17" ht="12.75" customHeight="1" thickTop="1" thickBot="1">
      <c r="C145" s="87"/>
      <c r="D145" s="87"/>
      <c r="E145" s="87"/>
      <c r="F145" s="87"/>
      <c r="G145" s="87"/>
      <c r="H145" s="87"/>
      <c r="I145" s="87"/>
    </row>
    <row r="146" spans="2:17" ht="18.600000000000001" thickTop="1">
      <c r="B146" s="162"/>
      <c r="C146" s="101" t="s">
        <v>96</v>
      </c>
      <c r="D146" s="102"/>
      <c r="E146" s="102"/>
      <c r="F146" s="102"/>
      <c r="G146" s="102"/>
      <c r="H146" s="102"/>
      <c r="I146" s="102"/>
      <c r="J146" s="93"/>
      <c r="K146" s="93"/>
      <c r="L146" s="93"/>
      <c r="M146" s="93"/>
      <c r="N146" s="93"/>
      <c r="O146" s="163"/>
    </row>
    <row r="147" spans="2:17" ht="11.25" customHeight="1">
      <c r="B147" s="164"/>
      <c r="C147" s="88"/>
      <c r="D147" s="87"/>
      <c r="E147" s="87"/>
      <c r="F147" s="87"/>
      <c r="G147" s="87"/>
      <c r="H147" s="87"/>
      <c r="I147" s="87"/>
      <c r="O147" s="165"/>
    </row>
    <row r="148" spans="2:17" ht="48" customHeight="1">
      <c r="B148" s="164"/>
      <c r="C148" s="264" t="s">
        <v>97</v>
      </c>
      <c r="D148" s="264"/>
      <c r="E148" s="264"/>
      <c r="F148" s="264"/>
      <c r="G148" s="264"/>
      <c r="H148" s="264"/>
      <c r="I148" s="264"/>
      <c r="J148" s="264"/>
      <c r="K148" s="264"/>
      <c r="L148" s="264"/>
      <c r="M148" s="264"/>
      <c r="N148" s="144"/>
      <c r="O148" s="175"/>
      <c r="P148" s="176"/>
      <c r="Q148" s="176"/>
    </row>
    <row r="149" spans="2:17" ht="15" customHeight="1">
      <c r="B149" s="164"/>
      <c r="C149" s="264" t="s">
        <v>98</v>
      </c>
      <c r="D149" s="264"/>
      <c r="E149" s="264"/>
      <c r="F149" s="264"/>
      <c r="G149" s="264"/>
      <c r="H149" s="264"/>
      <c r="I149" s="264"/>
      <c r="J149" s="264"/>
      <c r="K149" s="264"/>
      <c r="L149" s="264"/>
      <c r="M149" s="264"/>
      <c r="N149" s="144"/>
      <c r="O149" s="175"/>
      <c r="P149" s="176"/>
      <c r="Q149" s="176"/>
    </row>
    <row r="150" spans="2:17" ht="14.45" thickBot="1">
      <c r="B150" s="164"/>
      <c r="C150" s="96"/>
      <c r="D150" s="96"/>
      <c r="E150" s="96"/>
      <c r="F150" s="96"/>
      <c r="G150" s="96"/>
      <c r="H150" s="96"/>
      <c r="I150" s="96"/>
      <c r="J150" s="91"/>
      <c r="K150" s="91"/>
      <c r="L150" s="91"/>
      <c r="M150" s="91"/>
      <c r="N150" s="91"/>
      <c r="O150" s="165"/>
    </row>
    <row r="151" spans="2:17" ht="14.45" thickBot="1">
      <c r="B151" s="164"/>
      <c r="C151" s="188" t="s">
        <v>99</v>
      </c>
      <c r="D151" s="96"/>
      <c r="E151" s="96"/>
      <c r="F151" s="128" t="s">
        <v>51</v>
      </c>
      <c r="G151" s="96"/>
      <c r="H151" s="96"/>
      <c r="I151" s="96"/>
      <c r="J151" s="91"/>
      <c r="K151" s="91"/>
      <c r="L151" s="91"/>
      <c r="M151" s="91"/>
      <c r="N151" s="91"/>
      <c r="O151" s="165"/>
    </row>
    <row r="152" spans="2:17" ht="14.45" thickBot="1">
      <c r="B152" s="164"/>
      <c r="C152" s="188" t="s">
        <v>100</v>
      </c>
      <c r="D152" s="96"/>
      <c r="E152" s="96"/>
      <c r="F152" s="128" t="s">
        <v>51</v>
      </c>
      <c r="G152" s="96"/>
      <c r="H152" s="96"/>
      <c r="I152" s="96"/>
      <c r="J152" s="91"/>
      <c r="K152" s="91"/>
      <c r="L152" s="91"/>
      <c r="M152" s="91"/>
      <c r="N152" s="91"/>
      <c r="O152" s="165"/>
    </row>
    <row r="153" spans="2:17" ht="14.25" customHeight="1">
      <c r="B153" s="164"/>
      <c r="C153" s="96"/>
      <c r="D153" s="96"/>
      <c r="E153" s="96"/>
      <c r="F153" s="96"/>
      <c r="G153" s="96"/>
      <c r="H153" s="96"/>
      <c r="I153" s="96"/>
      <c r="J153" s="91"/>
      <c r="K153" s="91"/>
      <c r="L153" s="91"/>
      <c r="M153" s="91"/>
      <c r="N153" s="91"/>
      <c r="O153" s="165"/>
    </row>
    <row r="154" spans="2:17" ht="14.25" customHeight="1">
      <c r="B154" s="164"/>
      <c r="C154" s="96"/>
      <c r="D154" s="96"/>
      <c r="E154" s="96"/>
      <c r="F154" s="96"/>
      <c r="G154" s="96"/>
      <c r="H154" s="96"/>
      <c r="I154" s="96"/>
      <c r="J154" s="214" t="s">
        <v>101</v>
      </c>
      <c r="K154" s="214"/>
      <c r="L154" s="214"/>
      <c r="M154" s="91"/>
      <c r="N154" s="91"/>
      <c r="O154" s="165"/>
    </row>
    <row r="155" spans="2:17" ht="14.45">
      <c r="B155" s="164"/>
      <c r="C155" s="272" t="s">
        <v>86</v>
      </c>
      <c r="D155" s="272" t="s">
        <v>66</v>
      </c>
      <c r="E155" s="280" t="s">
        <v>102</v>
      </c>
      <c r="F155" s="280"/>
      <c r="G155" s="237">
        <f>G81</f>
        <v>2026</v>
      </c>
      <c r="H155" s="213" t="str">
        <f>IF(OR(G19=2013, G19=2015, G19=2017, G19=2019), G19+1, "NA")</f>
        <v>NA</v>
      </c>
      <c r="I155" s="213"/>
      <c r="J155" s="214" t="s">
        <v>103</v>
      </c>
      <c r="K155" s="214"/>
      <c r="L155" s="214"/>
      <c r="M155" s="91"/>
      <c r="N155" s="91"/>
      <c r="O155" s="165"/>
    </row>
    <row r="156" spans="2:17" ht="29.45" thickBot="1">
      <c r="B156" s="164"/>
      <c r="C156" s="251"/>
      <c r="D156" s="251"/>
      <c r="E156" s="281"/>
      <c r="F156" s="281"/>
      <c r="G156" s="238" t="s">
        <v>104</v>
      </c>
      <c r="H156" s="238" t="str">
        <f>IF(H155="NA", " ", "Allocation Change")</f>
        <v xml:space="preserve"> </v>
      </c>
      <c r="I156" s="238"/>
      <c r="J156" s="215" t="s">
        <v>105</v>
      </c>
      <c r="K156" s="215"/>
      <c r="L156" s="215"/>
      <c r="M156" s="91"/>
      <c r="N156" s="91"/>
      <c r="O156" s="165"/>
    </row>
    <row r="157" spans="2:17" ht="14.45" thickBot="1">
      <c r="B157" s="164"/>
      <c r="C157" s="123"/>
      <c r="D157" s="127" t="s">
        <v>46</v>
      </c>
      <c r="E157" s="129"/>
      <c r="F157" s="122"/>
      <c r="G157" s="130"/>
      <c r="H157" s="130"/>
      <c r="I157" s="229"/>
      <c r="J157" s="130"/>
      <c r="K157" s="215"/>
      <c r="L157" s="215"/>
      <c r="M157" s="91"/>
      <c r="N157" s="91"/>
      <c r="O157" s="165"/>
    </row>
    <row r="158" spans="2:17" ht="14.45" thickBot="1">
      <c r="B158" s="164"/>
      <c r="C158" s="123"/>
      <c r="D158" s="127" t="s">
        <v>46</v>
      </c>
      <c r="E158" s="129"/>
      <c r="F158" s="122"/>
      <c r="G158" s="130"/>
      <c r="H158" s="130"/>
      <c r="I158" s="229"/>
      <c r="J158" s="130"/>
      <c r="K158" s="215"/>
      <c r="L158" s="215"/>
      <c r="M158" s="91"/>
      <c r="N158" s="91"/>
      <c r="O158" s="165"/>
    </row>
    <row r="159" spans="2:17" ht="14.45" thickBot="1">
      <c r="B159" s="164"/>
      <c r="C159" s="123"/>
      <c r="D159" s="127" t="s">
        <v>46</v>
      </c>
      <c r="E159" s="129"/>
      <c r="F159" s="122"/>
      <c r="G159" s="130"/>
      <c r="H159" s="130"/>
      <c r="I159" s="229"/>
      <c r="J159" s="130"/>
      <c r="K159" s="215"/>
      <c r="L159" s="215"/>
      <c r="M159" s="91"/>
      <c r="N159" s="91"/>
      <c r="O159" s="165"/>
    </row>
    <row r="160" spans="2:17" ht="14.45" thickBot="1">
      <c r="B160" s="164"/>
      <c r="C160" s="123"/>
      <c r="D160" s="127" t="s">
        <v>46</v>
      </c>
      <c r="E160" s="129"/>
      <c r="F160" s="122"/>
      <c r="G160" s="130"/>
      <c r="H160" s="130"/>
      <c r="I160" s="229"/>
      <c r="J160" s="130"/>
      <c r="K160" s="215"/>
      <c r="L160" s="215"/>
      <c r="M160" s="91"/>
      <c r="N160" s="91"/>
      <c r="O160" s="165"/>
    </row>
    <row r="161" spans="2:15" ht="14.45" thickBot="1">
      <c r="B161" s="164"/>
      <c r="C161" s="123"/>
      <c r="D161" s="127" t="s">
        <v>46</v>
      </c>
      <c r="E161" s="129"/>
      <c r="F161" s="122"/>
      <c r="G161" s="130"/>
      <c r="H161" s="130"/>
      <c r="I161" s="229"/>
      <c r="J161" s="130"/>
      <c r="K161" s="215"/>
      <c r="L161" s="215"/>
      <c r="M161" s="91"/>
      <c r="N161" s="91"/>
      <c r="O161" s="165"/>
    </row>
    <row r="162" spans="2:15" ht="14.45" thickBot="1">
      <c r="B162" s="164"/>
      <c r="C162" s="123"/>
      <c r="D162" s="127" t="s">
        <v>46</v>
      </c>
      <c r="E162" s="129"/>
      <c r="F162" s="122"/>
      <c r="G162" s="130"/>
      <c r="H162" s="130"/>
      <c r="I162" s="229"/>
      <c r="J162" s="130"/>
      <c r="K162" s="215"/>
      <c r="L162" s="215"/>
      <c r="M162" s="91"/>
      <c r="N162" s="91"/>
      <c r="O162" s="165"/>
    </row>
    <row r="163" spans="2:15" ht="12.95" thickBot="1">
      <c r="B163" s="169"/>
      <c r="C163" s="99"/>
      <c r="D163" s="99"/>
      <c r="E163" s="99"/>
      <c r="F163" s="99"/>
      <c r="G163" s="99"/>
      <c r="H163" s="99"/>
      <c r="I163" s="99"/>
      <c r="J163" s="100"/>
      <c r="K163" s="100"/>
      <c r="L163" s="100"/>
      <c r="M163" s="100"/>
      <c r="N163" s="100"/>
      <c r="O163" s="170"/>
    </row>
    <row r="164" spans="2:15" ht="18.95" thickTop="1" thickBot="1">
      <c r="C164" s="88"/>
      <c r="D164" s="87"/>
      <c r="E164" s="87"/>
      <c r="F164" s="87"/>
      <c r="G164" s="87"/>
      <c r="H164" s="87"/>
      <c r="I164" s="87"/>
    </row>
    <row r="165" spans="2:15" ht="18.95" thickTop="1" thickBot="1">
      <c r="B165" s="162"/>
      <c r="C165" s="101" t="s">
        <v>106</v>
      </c>
      <c r="D165" s="102"/>
      <c r="E165" s="102"/>
      <c r="F165" s="102"/>
      <c r="G165" s="102"/>
      <c r="H165" s="102"/>
      <c r="I165" s="102"/>
      <c r="J165" s="93"/>
      <c r="K165" s="93"/>
      <c r="L165" s="93"/>
      <c r="M165" s="93"/>
      <c r="N165" s="93"/>
      <c r="O165" s="163"/>
    </row>
    <row r="166" spans="2:15" ht="15" customHeight="1" thickBot="1">
      <c r="B166" s="164"/>
      <c r="C166" s="188" t="s">
        <v>107</v>
      </c>
      <c r="D166" s="87"/>
      <c r="E166" s="87"/>
      <c r="F166" s="128" t="s">
        <v>122</v>
      </c>
      <c r="G166" s="87"/>
      <c r="H166" s="87"/>
      <c r="I166" s="87"/>
      <c r="O166" s="165"/>
    </row>
    <row r="167" spans="2:15" ht="15" customHeight="1" thickBot="1">
      <c r="B167" s="164"/>
      <c r="C167" s="188" t="s">
        <v>108</v>
      </c>
      <c r="D167" s="96"/>
      <c r="E167" s="96"/>
      <c r="F167" s="128" t="s">
        <v>51</v>
      </c>
      <c r="G167" s="87"/>
      <c r="H167" s="87"/>
      <c r="I167" s="87"/>
      <c r="O167" s="165"/>
    </row>
    <row r="168" spans="2:15" ht="15" customHeight="1" thickBot="1">
      <c r="B168" s="164"/>
      <c r="C168" s="188" t="s">
        <v>109</v>
      </c>
      <c r="D168" s="96"/>
      <c r="E168" s="96"/>
      <c r="F168" s="128" t="s">
        <v>51</v>
      </c>
      <c r="G168" s="87"/>
      <c r="H168" s="87"/>
      <c r="I168" s="87"/>
      <c r="O168" s="165"/>
    </row>
    <row r="169" spans="2:15" ht="15" customHeight="1" thickBot="1">
      <c r="B169" s="164"/>
      <c r="C169" s="188" t="s">
        <v>110</v>
      </c>
      <c r="D169" s="96"/>
      <c r="E169" s="96"/>
      <c r="F169" s="128" t="s">
        <v>51</v>
      </c>
      <c r="G169" s="87"/>
      <c r="H169" s="87"/>
      <c r="I169" s="87"/>
      <c r="O169" s="165"/>
    </row>
    <row r="170" spans="2:15" ht="15" customHeight="1" thickBot="1">
      <c r="B170" s="164"/>
      <c r="C170" s="188" t="s">
        <v>111</v>
      </c>
      <c r="D170" s="96"/>
      <c r="E170" s="96"/>
      <c r="F170" s="151" t="s">
        <v>51</v>
      </c>
      <c r="G170" s="87"/>
      <c r="H170" s="87"/>
      <c r="I170" s="87"/>
      <c r="O170" s="165"/>
    </row>
    <row r="171" spans="2:15" ht="15" customHeight="1" thickBot="1">
      <c r="B171" s="164"/>
      <c r="C171" s="188" t="s">
        <v>112</v>
      </c>
      <c r="D171" s="87"/>
      <c r="E171" s="87"/>
      <c r="F171" s="283" t="s">
        <v>113</v>
      </c>
      <c r="G171" s="284"/>
      <c r="H171" s="284"/>
      <c r="I171" s="284"/>
      <c r="J171" s="284"/>
      <c r="K171" s="284"/>
      <c r="L171" s="284"/>
      <c r="M171" s="284"/>
      <c r="N171" s="285"/>
      <c r="O171" s="165"/>
    </row>
    <row r="172" spans="2:15" ht="15" customHeight="1">
      <c r="B172" s="164"/>
      <c r="C172" s="88"/>
      <c r="D172" s="87"/>
      <c r="E172" s="87"/>
      <c r="F172" s="87"/>
      <c r="G172" s="87"/>
      <c r="H172" s="87"/>
      <c r="I172" s="87"/>
      <c r="O172" s="165"/>
    </row>
    <row r="173" spans="2:15" ht="135.75" customHeight="1" thickBot="1">
      <c r="B173" s="164"/>
      <c r="C173" s="264" t="s">
        <v>162</v>
      </c>
      <c r="D173" s="264"/>
      <c r="E173" s="264"/>
      <c r="F173" s="264"/>
      <c r="G173" s="264"/>
      <c r="H173" s="264"/>
      <c r="I173" s="264"/>
      <c r="J173" s="264"/>
      <c r="K173" s="264"/>
      <c r="L173" s="264"/>
      <c r="M173" s="264"/>
      <c r="N173" s="144"/>
      <c r="O173" s="175"/>
    </row>
    <row r="174" spans="2:15" ht="34.5" customHeight="1" thickBot="1">
      <c r="B174" s="164"/>
      <c r="C174" s="286" t="s">
        <v>163</v>
      </c>
      <c r="D174" s="287"/>
      <c r="E174" s="287"/>
      <c r="F174" s="287"/>
      <c r="G174" s="287"/>
      <c r="H174" s="287"/>
      <c r="I174" s="287"/>
      <c r="J174" s="287"/>
      <c r="K174" s="287"/>
      <c r="L174" s="287"/>
      <c r="M174" s="287"/>
      <c r="N174" s="288"/>
      <c r="O174" s="175"/>
    </row>
    <row r="175" spans="2:15" ht="34.5" customHeight="1" thickBot="1">
      <c r="B175" s="164"/>
      <c r="C175" s="289" t="s">
        <v>164</v>
      </c>
      <c r="D175" s="290"/>
      <c r="E175" s="290"/>
      <c r="F175" s="290"/>
      <c r="G175" s="290"/>
      <c r="H175" s="290"/>
      <c r="I175" s="290"/>
      <c r="J175" s="290"/>
      <c r="K175" s="290"/>
      <c r="L175" s="290"/>
      <c r="M175" s="290"/>
      <c r="N175" s="291"/>
      <c r="O175" s="175"/>
    </row>
    <row r="176" spans="2:15" ht="34.5" customHeight="1" thickBot="1">
      <c r="B176" s="164"/>
      <c r="C176" s="289" t="s">
        <v>164</v>
      </c>
      <c r="D176" s="290"/>
      <c r="E176" s="290"/>
      <c r="F176" s="290"/>
      <c r="G176" s="290"/>
      <c r="H176" s="290"/>
      <c r="I176" s="290"/>
      <c r="J176" s="290"/>
      <c r="K176" s="290"/>
      <c r="L176" s="290"/>
      <c r="M176" s="290"/>
      <c r="N176" s="291"/>
      <c r="O176" s="175"/>
    </row>
    <row r="177" spans="2:15" ht="34.5" customHeight="1" thickBot="1">
      <c r="B177" s="164"/>
      <c r="C177" s="289" t="s">
        <v>164</v>
      </c>
      <c r="D177" s="290"/>
      <c r="E177" s="290"/>
      <c r="F177" s="290"/>
      <c r="G177" s="290"/>
      <c r="H177" s="290"/>
      <c r="I177" s="290"/>
      <c r="J177" s="290"/>
      <c r="K177" s="290"/>
      <c r="L177" s="290"/>
      <c r="M177" s="290"/>
      <c r="N177" s="291"/>
      <c r="O177" s="175"/>
    </row>
    <row r="178" spans="2:15" ht="34.5" customHeight="1" thickBot="1">
      <c r="B178" s="164"/>
      <c r="C178" s="289" t="s">
        <v>164</v>
      </c>
      <c r="D178" s="290"/>
      <c r="E178" s="290"/>
      <c r="F178" s="290"/>
      <c r="G178" s="290"/>
      <c r="H178" s="290"/>
      <c r="I178" s="290"/>
      <c r="J178" s="290"/>
      <c r="K178" s="290"/>
      <c r="L178" s="290"/>
      <c r="M178" s="290"/>
      <c r="N178" s="291"/>
      <c r="O178" s="175"/>
    </row>
    <row r="179" spans="2:15" ht="19.5" customHeight="1">
      <c r="B179" s="164"/>
      <c r="C179" s="88"/>
      <c r="D179" s="87"/>
      <c r="E179" s="87"/>
      <c r="F179" s="87"/>
      <c r="G179" s="87"/>
      <c r="H179" s="87"/>
      <c r="I179" s="87"/>
      <c r="O179" s="165"/>
    </row>
    <row r="180" spans="2:15" ht="18.75" customHeight="1">
      <c r="B180" s="164"/>
      <c r="C180" s="264" t="s">
        <v>165</v>
      </c>
      <c r="D180" s="264"/>
      <c r="E180" s="264"/>
      <c r="F180" s="264"/>
      <c r="G180" s="264"/>
      <c r="H180" s="264"/>
      <c r="I180" s="264"/>
      <c r="J180" s="264"/>
      <c r="K180" s="264"/>
      <c r="L180" s="264"/>
      <c r="M180" s="264"/>
      <c r="O180" s="165"/>
    </row>
    <row r="181" spans="2:15" ht="14.45" thickBot="1">
      <c r="B181" s="169"/>
      <c r="C181" s="108"/>
      <c r="D181" s="108"/>
      <c r="E181" s="108"/>
      <c r="F181" s="108"/>
      <c r="G181" s="108"/>
      <c r="H181" s="108"/>
      <c r="I181" s="108"/>
      <c r="J181" s="109"/>
      <c r="K181" s="109"/>
      <c r="L181" s="109"/>
      <c r="M181" s="109"/>
      <c r="N181" s="109"/>
      <c r="O181" s="170"/>
    </row>
    <row r="182" spans="2:15" ht="12.95" thickTop="1">
      <c r="C182" s="87"/>
      <c r="D182" s="87"/>
      <c r="E182" s="87"/>
      <c r="F182" s="87"/>
      <c r="G182" s="87"/>
      <c r="H182" s="87"/>
      <c r="I182" s="87"/>
    </row>
    <row r="183" spans="2:15">
      <c r="C183" s="87"/>
      <c r="D183" s="87"/>
      <c r="E183" s="87"/>
      <c r="F183" s="87"/>
      <c r="G183" s="87"/>
      <c r="H183" s="87"/>
      <c r="I183" s="87"/>
    </row>
    <row r="184" spans="2:15">
      <c r="C184" s="87"/>
      <c r="D184" s="87"/>
      <c r="E184" s="87"/>
      <c r="F184" s="87"/>
      <c r="G184" s="87"/>
      <c r="H184" s="87"/>
      <c r="I184" s="87"/>
    </row>
    <row r="185" spans="2:15">
      <c r="C185" s="87"/>
      <c r="D185" s="87"/>
      <c r="E185" s="87"/>
      <c r="F185" s="87"/>
      <c r="G185" s="87"/>
      <c r="H185" s="87"/>
      <c r="I185" s="87"/>
    </row>
    <row r="186" spans="2:15">
      <c r="C186" s="87"/>
      <c r="D186" s="87"/>
      <c r="E186" s="87"/>
      <c r="F186" s="87"/>
      <c r="G186" s="87"/>
      <c r="H186" s="87"/>
      <c r="I186" s="87"/>
    </row>
    <row r="187" spans="2:15">
      <c r="C187" s="87"/>
      <c r="D187" s="87"/>
      <c r="E187" s="87"/>
      <c r="F187" s="87"/>
      <c r="G187" s="87"/>
      <c r="H187" s="87"/>
      <c r="I187" s="87"/>
    </row>
    <row r="188" spans="2:15">
      <c r="C188" s="87"/>
      <c r="D188" s="87"/>
      <c r="E188" s="87"/>
      <c r="F188" s="87"/>
      <c r="G188" s="87"/>
      <c r="H188" s="87"/>
      <c r="I188" s="87"/>
    </row>
    <row r="189" spans="2:15">
      <c r="C189" s="87"/>
      <c r="D189" s="87"/>
      <c r="E189" s="87"/>
      <c r="F189" s="87"/>
      <c r="G189" s="87"/>
      <c r="H189" s="87"/>
      <c r="I189" s="87"/>
    </row>
    <row r="190" spans="2:15">
      <c r="C190" s="87"/>
      <c r="D190" s="87"/>
      <c r="E190" s="87"/>
      <c r="F190" s="87"/>
      <c r="G190" s="87"/>
      <c r="H190" s="87"/>
      <c r="I190" s="87"/>
    </row>
    <row r="191" spans="2:15">
      <c r="C191" s="87"/>
      <c r="D191" s="87"/>
      <c r="E191" s="87"/>
      <c r="F191" s="87"/>
      <c r="G191" s="87"/>
      <c r="H191" s="87"/>
      <c r="I191" s="87"/>
    </row>
    <row r="192" spans="2:15">
      <c r="C192" s="87"/>
      <c r="D192" s="87"/>
      <c r="E192" s="87"/>
      <c r="F192" s="87"/>
      <c r="G192" s="87"/>
      <c r="H192" s="87"/>
      <c r="I192" s="87"/>
    </row>
    <row r="193" spans="3:17">
      <c r="C193" s="87"/>
      <c r="D193" s="87"/>
      <c r="E193" s="87"/>
      <c r="F193" s="87"/>
      <c r="G193" s="87"/>
      <c r="H193" s="87"/>
      <c r="I193" s="87"/>
    </row>
    <row r="194" spans="3:17">
      <c r="C194" s="87"/>
      <c r="D194" s="87"/>
      <c r="E194" s="87"/>
      <c r="F194" s="87"/>
      <c r="G194" s="87"/>
      <c r="H194" s="87"/>
      <c r="I194" s="87"/>
    </row>
    <row r="195" spans="3:17">
      <c r="C195" s="87"/>
      <c r="D195" s="87"/>
      <c r="E195" s="87"/>
      <c r="F195" s="87"/>
      <c r="G195" s="87"/>
      <c r="H195" s="87"/>
      <c r="I195" s="87"/>
    </row>
    <row r="196" spans="3:17">
      <c r="C196" s="248" t="s">
        <v>120</v>
      </c>
      <c r="D196" s="178"/>
      <c r="E196" s="178"/>
      <c r="F196" s="178"/>
      <c r="G196" s="178"/>
      <c r="H196" s="178"/>
      <c r="I196" s="178"/>
      <c r="J196"/>
      <c r="K196"/>
      <c r="L196"/>
      <c r="M196"/>
      <c r="N196"/>
      <c r="O196"/>
      <c r="P196"/>
      <c r="Q196"/>
    </row>
    <row r="197" spans="3:17">
      <c r="C197" s="178" t="str">
        <f>IF(F167="N", "The transaction is not backed by new revenue. ", "The transaction is backed by new revenue. ")</f>
        <v xml:space="preserve">The transaction is not backed by new revenue. </v>
      </c>
      <c r="D197" s="178"/>
      <c r="E197" s="178"/>
      <c r="F197" s="178"/>
      <c r="G197" s="178"/>
      <c r="H197" s="178"/>
      <c r="I197" s="178"/>
      <c r="J197"/>
      <c r="K197"/>
      <c r="L197"/>
      <c r="M197"/>
      <c r="N197"/>
      <c r="O197"/>
      <c r="P197"/>
      <c r="Q197"/>
    </row>
    <row r="198" spans="3:17">
      <c r="C198" s="248" t="str">
        <f>IF(F167="N", "", IF(F168="N", "The new revenue does not include grant revenue. ", "The new revenue includes grant revenue. "))</f>
        <v/>
      </c>
      <c r="D198" s="178"/>
      <c r="E198" s="178"/>
      <c r="F198" s="178"/>
      <c r="G198" s="178"/>
      <c r="H198" s="178"/>
      <c r="I198" s="178"/>
      <c r="J198"/>
      <c r="K198"/>
      <c r="L198"/>
      <c r="M198"/>
      <c r="N198"/>
      <c r="O198"/>
      <c r="P198"/>
      <c r="Q198"/>
    </row>
    <row r="199" spans="3:17">
      <c r="C199" s="248" t="str">
        <f>IF(F167="N", " ", IF(F168="N", " ", IF(F169="N", "The grant has not been awarded. ", "The grant has been awarded. ")))</f>
        <v xml:space="preserve"> </v>
      </c>
      <c r="D199" s="178"/>
      <c r="E199" s="178"/>
      <c r="F199" s="178"/>
      <c r="G199" s="178"/>
      <c r="H199" s="178"/>
      <c r="I199" s="178"/>
      <c r="J199"/>
      <c r="K199"/>
      <c r="L199"/>
      <c r="M199"/>
      <c r="N199"/>
      <c r="O199"/>
      <c r="P199"/>
      <c r="Q199"/>
    </row>
    <row r="200" spans="3:17">
      <c r="C200" s="178" t="str">
        <f>IF(F167="N", " ", IF(F170="N", "The new revenue has not been received. ", "The new revenue has been received. "))</f>
        <v xml:space="preserve"> </v>
      </c>
      <c r="D200" s="178"/>
      <c r="E200" s="178"/>
      <c r="F200" s="178"/>
      <c r="G200" s="178"/>
      <c r="H200" s="178"/>
      <c r="I200" s="178"/>
      <c r="J200"/>
      <c r="K200"/>
      <c r="L200"/>
      <c r="M200"/>
      <c r="N200"/>
      <c r="O200"/>
      <c r="P200"/>
      <c r="Q200"/>
    </row>
    <row r="201" spans="3:17">
      <c r="C201" s="248" t="str">
        <f>IF(F167="N", " ", IF(F170="N", F171, " "))</f>
        <v xml:space="preserve"> </v>
      </c>
      <c r="D201" s="178"/>
      <c r="E201" s="178"/>
      <c r="F201" s="178"/>
      <c r="G201" s="178"/>
      <c r="H201" s="178"/>
      <c r="I201" s="178"/>
      <c r="J201"/>
      <c r="K201"/>
      <c r="L201"/>
      <c r="M201"/>
      <c r="N201"/>
      <c r="O201"/>
      <c r="P201"/>
      <c r="Q201"/>
    </row>
    <row r="202" spans="3:17">
      <c r="C202" s="248" t="s">
        <v>121</v>
      </c>
      <c r="D202" s="178"/>
      <c r="E202" s="178"/>
      <c r="F202" s="178"/>
      <c r="G202" s="178"/>
      <c r="H202" s="178"/>
      <c r="I202" s="178"/>
      <c r="J202"/>
      <c r="K202"/>
      <c r="L202"/>
      <c r="M202"/>
      <c r="N202"/>
      <c r="O202"/>
      <c r="P202"/>
      <c r="Q202"/>
    </row>
    <row r="203" spans="3:17" ht="11.25" customHeight="1">
      <c r="C203" s="282"/>
      <c r="D203" s="282"/>
      <c r="E203" s="282"/>
      <c r="F203" s="282"/>
      <c r="G203" s="282"/>
      <c r="H203" s="282"/>
      <c r="I203" s="282"/>
      <c r="J203" s="282"/>
      <c r="K203" s="282"/>
      <c r="L203" s="282"/>
      <c r="M203" s="282"/>
      <c r="N203" s="282"/>
      <c r="O203" s="282"/>
      <c r="P203" s="282"/>
      <c r="Q203" s="282"/>
    </row>
    <row r="204" spans="3:17">
      <c r="C204" s="178"/>
      <c r="D204" s="178"/>
      <c r="E204" s="178"/>
      <c r="F204" s="178"/>
      <c r="G204" s="178"/>
      <c r="H204" s="178"/>
      <c r="I204" s="178"/>
      <c r="J204"/>
      <c r="K204"/>
      <c r="L204"/>
      <c r="M204"/>
      <c r="N204"/>
      <c r="O204"/>
      <c r="P204"/>
      <c r="Q204"/>
    </row>
    <row r="205" spans="3:17">
      <c r="C205" s="179">
        <f>G29</f>
        <v>0</v>
      </c>
      <c r="D205" s="248" t="s">
        <v>122</v>
      </c>
      <c r="E205" s="178" t="str">
        <f>IF(D52="Y", CONCATENATE(F52, " in fund balance is being used to cover indicated expenditures.  "), "")</f>
        <v/>
      </c>
      <c r="F205" s="178"/>
      <c r="G205" s="178"/>
      <c r="H205" s="178"/>
      <c r="I205" s="178"/>
      <c r="J205"/>
      <c r="K205"/>
      <c r="L205"/>
      <c r="M205"/>
      <c r="N205"/>
      <c r="O205"/>
      <c r="P205"/>
      <c r="Q205"/>
    </row>
    <row r="206" spans="3:17">
      <c r="C206" s="179">
        <f>H29</f>
        <v>0</v>
      </c>
      <c r="D206" s="248" t="s">
        <v>51</v>
      </c>
      <c r="E206" s="178" t="str">
        <f>IF(D54="Y", CONCATENATE(F54, " in reallocated grant funding is being used to cover indicated expenditures."), "")</f>
        <v/>
      </c>
      <c r="F206" s="178"/>
      <c r="G206" s="178"/>
      <c r="H206" s="178"/>
      <c r="I206" s="178"/>
      <c r="J206"/>
      <c r="K206"/>
      <c r="L206"/>
      <c r="M206"/>
      <c r="N206"/>
      <c r="O206"/>
      <c r="P206"/>
      <c r="Q206"/>
    </row>
    <row r="207" spans="3:17">
      <c r="C207" s="179">
        <f>I29</f>
        <v>0</v>
      </c>
      <c r="D207" s="178"/>
      <c r="E207" s="178"/>
      <c r="F207" s="178"/>
      <c r="G207" s="178"/>
      <c r="H207" s="178"/>
      <c r="I207" s="178"/>
      <c r="J207"/>
      <c r="K207"/>
      <c r="L207"/>
      <c r="M207"/>
      <c r="N207"/>
      <c r="O207"/>
      <c r="P207"/>
      <c r="Q207"/>
    </row>
    <row r="208" spans="3:17">
      <c r="C208" s="179">
        <f>I30</f>
        <v>0</v>
      </c>
      <c r="D208" s="178"/>
      <c r="E208" s="178"/>
      <c r="F208" s="178"/>
      <c r="G208" s="178"/>
      <c r="H208" s="178"/>
      <c r="I208" s="178"/>
      <c r="J208"/>
      <c r="K208"/>
      <c r="L208"/>
      <c r="M208"/>
      <c r="N208"/>
      <c r="O208"/>
      <c r="P208"/>
      <c r="Q208"/>
    </row>
    <row r="209" spans="3:17">
      <c r="C209" s="179">
        <f>G30</f>
        <v>0</v>
      </c>
      <c r="D209" s="178"/>
      <c r="E209" s="178"/>
      <c r="F209" s="178"/>
      <c r="G209" s="178"/>
      <c r="H209" s="178"/>
      <c r="I209" s="178"/>
      <c r="J209"/>
      <c r="K209"/>
      <c r="L209"/>
      <c r="M209"/>
      <c r="N209"/>
      <c r="O209"/>
      <c r="P209"/>
      <c r="Q209"/>
    </row>
    <row r="210" spans="3:17">
      <c r="C210" s="179">
        <f>H30</f>
        <v>0</v>
      </c>
      <c r="D210" s="178"/>
      <c r="E210" s="178"/>
      <c r="F210" s="178"/>
      <c r="G210" s="178"/>
      <c r="H210" s="178"/>
      <c r="I210" s="178"/>
      <c r="J210"/>
      <c r="K210"/>
      <c r="L210"/>
      <c r="M210"/>
      <c r="N210"/>
      <c r="O210"/>
      <c r="P210"/>
      <c r="Q210"/>
    </row>
    <row r="211" spans="3:17">
      <c r="C211" s="179" t="str">
        <f>I31</f>
        <v>NA</v>
      </c>
      <c r="D211" s="178"/>
      <c r="E211" s="178"/>
      <c r="F211" s="178"/>
      <c r="G211" s="178"/>
      <c r="H211" s="178"/>
      <c r="I211" s="178"/>
      <c r="J211"/>
      <c r="K211"/>
      <c r="L211"/>
      <c r="M211"/>
      <c r="N211"/>
      <c r="O211"/>
      <c r="P211"/>
      <c r="Q211"/>
    </row>
    <row r="212" spans="3:17">
      <c r="C212" s="179" t="str">
        <f>J31</f>
        <v xml:space="preserve"> </v>
      </c>
      <c r="D212" s="178"/>
      <c r="E212" s="178"/>
      <c r="F212" s="178"/>
      <c r="G212" s="178"/>
      <c r="H212" s="178"/>
      <c r="I212" s="178"/>
      <c r="J212"/>
      <c r="K212"/>
      <c r="L212"/>
      <c r="M212"/>
      <c r="N212"/>
      <c r="O212"/>
      <c r="P212"/>
      <c r="Q212"/>
    </row>
    <row r="213" spans="3:17">
      <c r="C213" s="180"/>
      <c r="D213" s="248" t="s">
        <v>122</v>
      </c>
      <c r="E213" s="178"/>
      <c r="F213" s="178"/>
      <c r="G213" s="178"/>
      <c r="H213" s="178"/>
      <c r="I213" s="178"/>
      <c r="J213"/>
      <c r="K213"/>
      <c r="L213"/>
      <c r="M213"/>
      <c r="N213"/>
      <c r="O213"/>
      <c r="P213"/>
      <c r="Q213"/>
    </row>
    <row r="214" spans="3:17">
      <c r="C214" s="179"/>
      <c r="D214" s="248" t="s">
        <v>45</v>
      </c>
      <c r="E214" s="178"/>
      <c r="F214" s="178"/>
      <c r="G214" s="178"/>
      <c r="H214" s="178"/>
      <c r="I214" s="178"/>
      <c r="J214"/>
      <c r="K214"/>
      <c r="L214"/>
      <c r="M214"/>
      <c r="N214"/>
      <c r="O214"/>
      <c r="P214"/>
      <c r="Q214"/>
    </row>
    <row r="215" spans="3:17">
      <c r="C215" s="177"/>
      <c r="D215" s="87"/>
      <c r="E215" s="87"/>
      <c r="F215" s="87"/>
      <c r="G215" s="87"/>
      <c r="H215" s="87"/>
      <c r="I215" s="87"/>
    </row>
    <row r="216" spans="3:17">
      <c r="C216" s="177"/>
      <c r="D216" s="87"/>
      <c r="E216" s="87"/>
      <c r="F216" s="87"/>
      <c r="G216" s="87"/>
      <c r="H216" s="87"/>
      <c r="I216" s="87"/>
    </row>
    <row r="217" spans="3:17">
      <c r="C217" s="177"/>
      <c r="D217" s="87"/>
      <c r="E217" s="87"/>
      <c r="F217" s="87"/>
      <c r="G217" s="87"/>
      <c r="H217" s="87"/>
      <c r="I217" s="87"/>
    </row>
    <row r="218" spans="3:17">
      <c r="C218" s="177"/>
      <c r="D218" s="87"/>
      <c r="E218" s="87"/>
      <c r="F218" s="87"/>
      <c r="G218" s="87"/>
      <c r="H218" s="87"/>
      <c r="I218" s="87"/>
    </row>
    <row r="219" spans="3:17">
      <c r="C219" s="177"/>
      <c r="D219" s="87"/>
      <c r="E219" s="87"/>
      <c r="F219" s="87"/>
      <c r="G219" s="87"/>
      <c r="H219" s="87"/>
      <c r="I219" s="87"/>
    </row>
    <row r="220" spans="3:17">
      <c r="C220" s="177"/>
      <c r="D220" s="87"/>
      <c r="E220" s="87"/>
      <c r="F220" s="87"/>
      <c r="G220" s="87"/>
      <c r="H220" s="87"/>
      <c r="I220" s="87"/>
    </row>
    <row r="221" spans="3:17">
      <c r="C221" s="87"/>
      <c r="D221" s="87"/>
      <c r="E221" s="87"/>
      <c r="F221" s="87"/>
      <c r="G221" s="87"/>
      <c r="H221" s="87"/>
      <c r="I221" s="87"/>
    </row>
    <row r="222" spans="3:17">
      <c r="C222" s="87"/>
      <c r="D222" s="87"/>
      <c r="E222" s="87"/>
      <c r="F222" s="87"/>
      <c r="G222" s="87"/>
      <c r="H222" s="87"/>
      <c r="I222" s="87"/>
    </row>
    <row r="223" spans="3:17">
      <c r="C223" s="87"/>
      <c r="D223" s="87"/>
      <c r="E223" s="87"/>
      <c r="F223" s="87"/>
      <c r="G223" s="87"/>
      <c r="H223" s="87"/>
      <c r="I223" s="87"/>
    </row>
    <row r="224" spans="3:17">
      <c r="C224" s="87"/>
      <c r="D224" s="87"/>
      <c r="E224" s="87"/>
      <c r="F224" s="87"/>
      <c r="G224" s="87"/>
      <c r="H224" s="87"/>
      <c r="I224" s="87"/>
    </row>
    <row r="225" spans="3:9">
      <c r="C225" s="87"/>
      <c r="D225" s="87"/>
      <c r="E225" s="87"/>
      <c r="F225" s="87"/>
      <c r="G225" s="87"/>
      <c r="H225" s="87"/>
      <c r="I225" s="87"/>
    </row>
    <row r="226" spans="3:9">
      <c r="C226" s="87"/>
      <c r="D226" s="87"/>
      <c r="E226" s="87"/>
      <c r="F226" s="87"/>
      <c r="G226" s="87"/>
      <c r="H226" s="87"/>
      <c r="I226" s="87"/>
    </row>
    <row r="227" spans="3:9">
      <c r="C227" s="87"/>
      <c r="D227" s="87"/>
      <c r="E227" s="87"/>
      <c r="F227" s="87"/>
      <c r="G227" s="87"/>
      <c r="H227" s="87"/>
      <c r="I227" s="87"/>
    </row>
    <row r="228" spans="3:9">
      <c r="C228" s="87"/>
      <c r="D228" s="87"/>
      <c r="E228" s="87"/>
      <c r="F228" s="87"/>
      <c r="G228" s="87"/>
      <c r="H228" s="87"/>
      <c r="I228" s="87"/>
    </row>
    <row r="229" spans="3:9">
      <c r="C229" s="87"/>
      <c r="D229" s="87"/>
      <c r="E229" s="87"/>
      <c r="F229" s="87"/>
      <c r="G229" s="87"/>
      <c r="H229" s="87"/>
      <c r="I229" s="87"/>
    </row>
    <row r="230" spans="3:9">
      <c r="C230" s="87"/>
      <c r="D230" s="87"/>
      <c r="E230" s="87"/>
      <c r="F230" s="87"/>
      <c r="G230" s="87"/>
      <c r="H230" s="87"/>
      <c r="I230" s="87"/>
    </row>
    <row r="231" spans="3:9">
      <c r="C231" s="87"/>
      <c r="D231" s="87"/>
      <c r="E231" s="87"/>
      <c r="F231" s="87"/>
      <c r="G231" s="87"/>
      <c r="H231" s="87"/>
      <c r="I231" s="87"/>
    </row>
    <row r="232" spans="3:9">
      <c r="C232" s="87"/>
      <c r="D232" s="87"/>
      <c r="E232" s="87"/>
      <c r="F232" s="87"/>
      <c r="G232" s="87"/>
      <c r="H232" s="87"/>
      <c r="I232" s="87"/>
    </row>
    <row r="233" spans="3:9">
      <c r="C233" s="87"/>
      <c r="D233" s="87"/>
      <c r="E233" s="87"/>
      <c r="F233" s="87"/>
      <c r="G233" s="87"/>
      <c r="H233" s="87"/>
      <c r="I233" s="87"/>
    </row>
    <row r="234" spans="3:9">
      <c r="C234" s="87"/>
      <c r="D234" s="87"/>
      <c r="E234" s="87"/>
      <c r="F234" s="87"/>
      <c r="G234" s="87"/>
      <c r="H234" s="87"/>
      <c r="I234" s="87"/>
    </row>
    <row r="235" spans="3:9">
      <c r="C235" s="87"/>
      <c r="D235" s="87"/>
      <c r="E235" s="87"/>
      <c r="F235" s="87"/>
      <c r="G235" s="87"/>
      <c r="H235" s="87"/>
      <c r="I235" s="87"/>
    </row>
    <row r="236" spans="3:9">
      <c r="C236" s="87"/>
      <c r="D236" s="87"/>
      <c r="E236" s="87"/>
      <c r="F236" s="87"/>
      <c r="G236" s="87"/>
      <c r="H236" s="87"/>
      <c r="I236" s="87"/>
    </row>
    <row r="237" spans="3:9">
      <c r="C237" s="87"/>
      <c r="D237" s="87"/>
      <c r="E237" s="87"/>
      <c r="F237" s="87"/>
      <c r="G237" s="87"/>
      <c r="H237" s="87"/>
      <c r="I237" s="87"/>
    </row>
    <row r="238" spans="3:9">
      <c r="C238" s="87"/>
      <c r="D238" s="87"/>
      <c r="E238" s="87"/>
      <c r="F238" s="87"/>
      <c r="G238" s="87"/>
      <c r="H238" s="87"/>
      <c r="I238" s="87"/>
    </row>
    <row r="239" spans="3:9">
      <c r="C239" s="87"/>
      <c r="D239" s="87"/>
      <c r="E239" s="87"/>
      <c r="F239" s="87"/>
      <c r="G239" s="87"/>
      <c r="H239" s="87"/>
      <c r="I239" s="87"/>
    </row>
    <row r="240" spans="3:9">
      <c r="C240" s="87"/>
      <c r="D240" s="87"/>
      <c r="E240" s="87"/>
      <c r="F240" s="87"/>
      <c r="G240" s="87"/>
      <c r="H240" s="87"/>
      <c r="I240" s="87"/>
    </row>
    <row r="241" spans="3:9">
      <c r="C241" s="87"/>
      <c r="D241" s="87"/>
      <c r="E241" s="87"/>
      <c r="F241" s="87"/>
      <c r="G241" s="87"/>
      <c r="H241" s="87"/>
      <c r="I241" s="87"/>
    </row>
    <row r="242" spans="3:9">
      <c r="C242" s="87"/>
      <c r="D242" s="87"/>
      <c r="E242" s="87"/>
      <c r="F242" s="87"/>
      <c r="G242" s="87"/>
      <c r="H242" s="87"/>
      <c r="I242" s="87"/>
    </row>
    <row r="243" spans="3:9">
      <c r="C243" s="87"/>
      <c r="D243" s="87"/>
      <c r="E243" s="87"/>
      <c r="F243" s="87"/>
      <c r="G243" s="87"/>
      <c r="H243" s="87"/>
      <c r="I243" s="87"/>
    </row>
    <row r="244" spans="3:9">
      <c r="C244" s="87"/>
      <c r="D244" s="87"/>
      <c r="E244" s="87"/>
      <c r="F244" s="87"/>
      <c r="G244" s="87"/>
      <c r="H244" s="87"/>
      <c r="I244" s="87"/>
    </row>
    <row r="245" spans="3:9">
      <c r="C245" s="87"/>
      <c r="D245" s="87"/>
      <c r="E245" s="87"/>
      <c r="F245" s="87"/>
      <c r="G245" s="87"/>
      <c r="H245" s="87"/>
      <c r="I245" s="87"/>
    </row>
    <row r="246" spans="3:9">
      <c r="C246" s="87"/>
      <c r="D246" s="87"/>
      <c r="E246" s="87"/>
      <c r="F246" s="87"/>
      <c r="G246" s="87"/>
      <c r="H246" s="87"/>
      <c r="I246" s="87"/>
    </row>
    <row r="247" spans="3:9">
      <c r="C247" s="87"/>
      <c r="D247" s="87"/>
      <c r="E247" s="87"/>
      <c r="F247" s="87"/>
      <c r="G247" s="87"/>
      <c r="H247" s="87"/>
      <c r="I247" s="87"/>
    </row>
    <row r="248" spans="3:9">
      <c r="C248" s="87"/>
      <c r="D248" s="87"/>
      <c r="E248" s="87"/>
      <c r="F248" s="87"/>
      <c r="G248" s="87"/>
      <c r="H248" s="87"/>
      <c r="I248" s="87"/>
    </row>
    <row r="249" spans="3:9">
      <c r="C249" s="87"/>
      <c r="D249" s="87"/>
      <c r="E249" s="87"/>
      <c r="F249" s="87"/>
      <c r="G249" s="87"/>
      <c r="H249" s="87"/>
      <c r="I249" s="87"/>
    </row>
    <row r="250" spans="3:9">
      <c r="C250" s="87"/>
      <c r="D250" s="87"/>
      <c r="E250" s="87"/>
      <c r="F250" s="87"/>
      <c r="G250" s="87"/>
      <c r="H250" s="87"/>
      <c r="I250" s="87"/>
    </row>
    <row r="251" spans="3:9">
      <c r="C251" s="87"/>
      <c r="D251" s="87"/>
      <c r="E251" s="87"/>
      <c r="F251" s="87"/>
      <c r="G251" s="87"/>
      <c r="H251" s="87"/>
      <c r="I251" s="87"/>
    </row>
    <row r="252" spans="3:9">
      <c r="C252" s="87"/>
      <c r="D252" s="87"/>
      <c r="E252" s="87"/>
      <c r="F252" s="87"/>
      <c r="G252" s="87"/>
      <c r="H252" s="87"/>
      <c r="I252" s="87"/>
    </row>
    <row r="253" spans="3:9">
      <c r="C253" s="87"/>
      <c r="D253" s="87"/>
      <c r="E253" s="87"/>
      <c r="F253" s="87"/>
      <c r="G253" s="87"/>
      <c r="H253" s="87"/>
      <c r="I253" s="87"/>
    </row>
    <row r="254" spans="3:9">
      <c r="C254" s="87"/>
      <c r="D254" s="87"/>
      <c r="E254" s="87"/>
      <c r="F254" s="87"/>
      <c r="G254" s="87"/>
      <c r="H254" s="87"/>
      <c r="I254" s="87"/>
    </row>
    <row r="255" spans="3:9">
      <c r="C255" s="87"/>
      <c r="D255" s="87"/>
      <c r="E255" s="87"/>
      <c r="F255" s="87"/>
      <c r="G255" s="87"/>
      <c r="H255" s="87"/>
      <c r="I255" s="87"/>
    </row>
    <row r="256" spans="3:9">
      <c r="C256" s="87"/>
      <c r="D256" s="87"/>
      <c r="E256" s="87"/>
      <c r="F256" s="87"/>
      <c r="G256" s="87"/>
      <c r="H256" s="87"/>
      <c r="I256" s="87"/>
    </row>
    <row r="257" spans="3:9">
      <c r="C257" s="87"/>
      <c r="D257" s="87"/>
      <c r="E257" s="87"/>
      <c r="F257" s="87"/>
      <c r="G257" s="87"/>
      <c r="H257" s="87"/>
      <c r="I257" s="87"/>
    </row>
    <row r="258" spans="3:9">
      <c r="C258" s="87"/>
      <c r="D258" s="87"/>
      <c r="E258" s="87"/>
      <c r="F258" s="87"/>
      <c r="G258" s="87"/>
      <c r="H258" s="87"/>
      <c r="I258" s="87"/>
    </row>
    <row r="259" spans="3:9">
      <c r="C259" s="87"/>
      <c r="D259" s="87"/>
      <c r="E259" s="87"/>
      <c r="F259" s="87"/>
      <c r="G259" s="87"/>
      <c r="H259" s="87"/>
      <c r="I259" s="87"/>
    </row>
    <row r="260" spans="3:9">
      <c r="C260" s="87"/>
      <c r="D260" s="87"/>
      <c r="E260" s="87"/>
      <c r="F260" s="87"/>
      <c r="G260" s="87"/>
      <c r="H260" s="87"/>
      <c r="I260" s="87"/>
    </row>
    <row r="261" spans="3:9">
      <c r="C261" s="87"/>
      <c r="D261" s="87"/>
      <c r="E261" s="87"/>
      <c r="F261" s="87"/>
      <c r="G261" s="87"/>
      <c r="H261" s="87"/>
      <c r="I261" s="87"/>
    </row>
    <row r="262" spans="3:9">
      <c r="C262" s="87"/>
      <c r="D262" s="87"/>
      <c r="E262" s="87"/>
      <c r="F262" s="87"/>
      <c r="G262" s="87"/>
      <c r="H262" s="87"/>
      <c r="I262" s="87"/>
    </row>
    <row r="263" spans="3:9">
      <c r="C263" s="87"/>
      <c r="D263" s="87"/>
      <c r="E263" s="87"/>
      <c r="F263" s="87"/>
      <c r="G263" s="87"/>
      <c r="H263" s="87"/>
      <c r="I263" s="87"/>
    </row>
    <row r="264" spans="3:9">
      <c r="C264" s="87"/>
      <c r="D264" s="87"/>
      <c r="E264" s="87"/>
      <c r="F264" s="87"/>
      <c r="G264" s="87"/>
      <c r="H264" s="87"/>
      <c r="I264" s="87"/>
    </row>
    <row r="265" spans="3:9">
      <c r="C265" s="87"/>
      <c r="D265" s="87"/>
      <c r="E265" s="87"/>
      <c r="F265" s="87"/>
      <c r="G265" s="87"/>
      <c r="H265" s="87"/>
      <c r="I265" s="87"/>
    </row>
    <row r="266" spans="3:9">
      <c r="C266" s="87"/>
      <c r="D266" s="87"/>
      <c r="E266" s="87"/>
      <c r="F266" s="87"/>
      <c r="G266" s="87"/>
      <c r="H266" s="87"/>
      <c r="I266" s="87"/>
    </row>
    <row r="267" spans="3:9">
      <c r="C267" s="87"/>
      <c r="D267" s="87"/>
      <c r="E267" s="87"/>
      <c r="F267" s="87"/>
      <c r="G267" s="87"/>
      <c r="H267" s="87"/>
      <c r="I267" s="87"/>
    </row>
    <row r="268" spans="3:9">
      <c r="C268" s="87"/>
      <c r="D268" s="87"/>
      <c r="E268" s="87"/>
      <c r="F268" s="87"/>
      <c r="G268" s="87"/>
      <c r="H268" s="87"/>
      <c r="I268" s="87"/>
    </row>
    <row r="269" spans="3:9">
      <c r="C269" s="87"/>
      <c r="D269" s="87"/>
      <c r="E269" s="87"/>
      <c r="F269" s="87"/>
      <c r="G269" s="87"/>
      <c r="H269" s="87"/>
      <c r="I269" s="87"/>
    </row>
    <row r="270" spans="3:9">
      <c r="C270" s="87"/>
      <c r="D270" s="87"/>
      <c r="E270" s="87"/>
      <c r="F270" s="87"/>
      <c r="G270" s="87"/>
      <c r="H270" s="87"/>
      <c r="I270" s="87"/>
    </row>
    <row r="271" spans="3:9">
      <c r="C271" s="87"/>
      <c r="D271" s="87"/>
      <c r="E271" s="87"/>
      <c r="F271" s="87"/>
      <c r="G271" s="87"/>
      <c r="H271" s="87"/>
      <c r="I271" s="87"/>
    </row>
    <row r="272" spans="3:9">
      <c r="C272" s="87"/>
      <c r="D272" s="87"/>
      <c r="E272" s="87"/>
      <c r="F272" s="87"/>
      <c r="G272" s="87"/>
      <c r="H272" s="87"/>
      <c r="I272" s="87"/>
    </row>
    <row r="273" spans="3:9">
      <c r="C273" s="87"/>
      <c r="D273" s="87"/>
      <c r="E273" s="87"/>
      <c r="F273" s="87"/>
      <c r="G273" s="87"/>
      <c r="H273" s="87"/>
      <c r="I273" s="87"/>
    </row>
    <row r="274" spans="3:9">
      <c r="C274" s="87"/>
      <c r="D274" s="87"/>
      <c r="E274" s="87"/>
      <c r="F274" s="87"/>
      <c r="G274" s="87"/>
      <c r="H274" s="87"/>
      <c r="I274" s="87"/>
    </row>
    <row r="275" spans="3:9">
      <c r="C275" s="87"/>
      <c r="D275" s="87"/>
      <c r="E275" s="87"/>
      <c r="F275" s="87"/>
      <c r="G275" s="87"/>
      <c r="H275" s="87"/>
      <c r="I275" s="87"/>
    </row>
    <row r="276" spans="3:9">
      <c r="C276" s="87"/>
      <c r="D276" s="87"/>
      <c r="E276" s="87"/>
      <c r="F276" s="87"/>
      <c r="G276" s="87"/>
      <c r="H276" s="87"/>
      <c r="I276" s="87"/>
    </row>
    <row r="277" spans="3:9">
      <c r="C277" s="87"/>
      <c r="D277" s="87"/>
      <c r="E277" s="87"/>
      <c r="F277" s="87"/>
      <c r="G277" s="87"/>
      <c r="H277" s="87"/>
      <c r="I277" s="87"/>
    </row>
    <row r="278" spans="3:9">
      <c r="C278" s="87"/>
      <c r="D278" s="87"/>
      <c r="E278" s="87"/>
      <c r="F278" s="87"/>
      <c r="G278" s="87"/>
      <c r="H278" s="87"/>
      <c r="I278" s="87"/>
    </row>
    <row r="279" spans="3:9">
      <c r="C279" s="87"/>
      <c r="D279" s="87"/>
      <c r="E279" s="87"/>
      <c r="F279" s="87"/>
      <c r="G279" s="87"/>
      <c r="H279" s="87"/>
      <c r="I279" s="87"/>
    </row>
    <row r="280" spans="3:9">
      <c r="C280" s="87"/>
      <c r="D280" s="87"/>
      <c r="E280" s="87"/>
      <c r="F280" s="87"/>
      <c r="G280" s="87"/>
      <c r="H280" s="87"/>
      <c r="I280" s="87"/>
    </row>
    <row r="281" spans="3:9">
      <c r="C281" s="87"/>
      <c r="D281" s="87"/>
      <c r="E281" s="87"/>
      <c r="F281" s="87"/>
      <c r="G281" s="87"/>
      <c r="H281" s="87"/>
      <c r="I281" s="87"/>
    </row>
    <row r="282" spans="3:9">
      <c r="C282" s="87"/>
      <c r="D282" s="87"/>
      <c r="E282" s="87"/>
      <c r="F282" s="87"/>
      <c r="G282" s="87"/>
      <c r="H282" s="87"/>
      <c r="I282" s="87"/>
    </row>
    <row r="283" spans="3:9">
      <c r="C283" s="87"/>
      <c r="D283" s="87"/>
      <c r="E283" s="87"/>
      <c r="F283" s="87"/>
      <c r="G283" s="87"/>
      <c r="H283" s="87"/>
      <c r="I283" s="87"/>
    </row>
    <row r="284" spans="3:9">
      <c r="C284" s="87"/>
      <c r="D284" s="87"/>
      <c r="E284" s="87"/>
      <c r="F284" s="87"/>
      <c r="G284" s="87"/>
      <c r="H284" s="87"/>
      <c r="I284" s="87"/>
    </row>
    <row r="285" spans="3:9">
      <c r="C285" s="87"/>
      <c r="D285" s="87"/>
      <c r="E285" s="87"/>
      <c r="F285" s="87"/>
      <c r="G285" s="87"/>
      <c r="H285" s="87"/>
      <c r="I285" s="87"/>
    </row>
    <row r="286" spans="3:9">
      <c r="C286" s="87"/>
      <c r="D286" s="87"/>
      <c r="E286" s="87"/>
      <c r="F286" s="87"/>
      <c r="G286" s="87"/>
      <c r="H286" s="87"/>
      <c r="I286" s="87"/>
    </row>
    <row r="287" spans="3:9">
      <c r="C287" s="87"/>
      <c r="D287" s="87"/>
      <c r="E287" s="87"/>
      <c r="F287" s="87"/>
      <c r="G287" s="87"/>
      <c r="H287" s="87"/>
      <c r="I287" s="87"/>
    </row>
    <row r="288" spans="3:9">
      <c r="C288" s="87"/>
      <c r="D288" s="87"/>
      <c r="E288" s="87"/>
      <c r="F288" s="87"/>
      <c r="G288" s="87"/>
      <c r="H288" s="87"/>
      <c r="I288" s="87"/>
    </row>
    <row r="289" spans="3:9">
      <c r="C289" s="87"/>
      <c r="D289" s="87"/>
      <c r="E289" s="87"/>
      <c r="F289" s="87"/>
      <c r="G289" s="87"/>
      <c r="H289" s="87"/>
      <c r="I289" s="87"/>
    </row>
    <row r="290" spans="3:9">
      <c r="C290" s="87"/>
      <c r="D290" s="87"/>
      <c r="E290" s="87"/>
      <c r="F290" s="87"/>
      <c r="G290" s="87"/>
      <c r="H290" s="87"/>
      <c r="I290" s="87"/>
    </row>
    <row r="291" spans="3:9">
      <c r="C291" s="87"/>
      <c r="D291" s="87"/>
      <c r="E291" s="87"/>
      <c r="F291" s="87"/>
      <c r="G291" s="87"/>
      <c r="H291" s="87"/>
      <c r="I291" s="87"/>
    </row>
    <row r="292" spans="3:9">
      <c r="C292" s="87"/>
      <c r="D292" s="87"/>
      <c r="E292" s="87"/>
      <c r="F292" s="87"/>
      <c r="G292" s="87"/>
      <c r="H292" s="87"/>
      <c r="I292" s="87"/>
    </row>
    <row r="293" spans="3:9">
      <c r="C293" s="87"/>
      <c r="D293" s="87"/>
      <c r="E293" s="87"/>
      <c r="F293" s="87"/>
      <c r="G293" s="87"/>
      <c r="H293" s="87"/>
      <c r="I293" s="87"/>
    </row>
    <row r="294" spans="3:9">
      <c r="C294" s="87"/>
      <c r="D294" s="87"/>
      <c r="E294" s="87"/>
      <c r="F294" s="87"/>
      <c r="G294" s="87"/>
      <c r="H294" s="87"/>
      <c r="I294" s="87"/>
    </row>
    <row r="295" spans="3:9">
      <c r="C295" s="87"/>
      <c r="D295" s="87"/>
      <c r="E295" s="87"/>
      <c r="F295" s="87"/>
      <c r="G295" s="87"/>
      <c r="H295" s="87"/>
      <c r="I295" s="87"/>
    </row>
    <row r="296" spans="3:9">
      <c r="C296" s="87"/>
      <c r="D296" s="87"/>
      <c r="E296" s="87"/>
      <c r="F296" s="87"/>
      <c r="G296" s="87"/>
      <c r="H296" s="87"/>
      <c r="I296" s="87"/>
    </row>
    <row r="297" spans="3:9">
      <c r="C297" s="87"/>
      <c r="D297" s="87"/>
      <c r="E297" s="87"/>
      <c r="F297" s="87"/>
      <c r="G297" s="87"/>
      <c r="H297" s="87"/>
      <c r="I297" s="87"/>
    </row>
    <row r="298" spans="3:9">
      <c r="C298" s="87"/>
      <c r="D298" s="87"/>
      <c r="E298" s="87"/>
      <c r="F298" s="87"/>
      <c r="G298" s="87"/>
      <c r="H298" s="87"/>
      <c r="I298" s="87"/>
    </row>
    <row r="299" spans="3:9">
      <c r="C299" s="87"/>
      <c r="D299" s="87"/>
      <c r="E299" s="87"/>
      <c r="F299" s="87"/>
      <c r="G299" s="87"/>
      <c r="H299" s="87"/>
      <c r="I299" s="87"/>
    </row>
    <row r="300" spans="3:9">
      <c r="C300" s="87"/>
      <c r="D300" s="87"/>
      <c r="E300" s="87"/>
      <c r="F300" s="87"/>
      <c r="G300" s="87"/>
      <c r="H300" s="87"/>
      <c r="I300" s="87"/>
    </row>
    <row r="301" spans="3:9">
      <c r="C301" s="87"/>
      <c r="D301" s="87"/>
      <c r="E301" s="87"/>
      <c r="F301" s="87"/>
      <c r="G301" s="87"/>
      <c r="H301" s="87"/>
      <c r="I301" s="87"/>
    </row>
    <row r="302" spans="3:9">
      <c r="C302" s="87"/>
      <c r="D302" s="87"/>
      <c r="E302" s="87"/>
      <c r="F302" s="87"/>
      <c r="G302" s="87"/>
      <c r="H302" s="87"/>
      <c r="I302" s="87"/>
    </row>
    <row r="303" spans="3:9">
      <c r="C303" s="87"/>
      <c r="D303" s="87"/>
      <c r="E303" s="87"/>
      <c r="F303" s="87"/>
      <c r="G303" s="87"/>
      <c r="H303" s="87"/>
      <c r="I303" s="87"/>
    </row>
    <row r="304" spans="3:9">
      <c r="C304" s="87"/>
      <c r="D304" s="87"/>
      <c r="E304" s="87"/>
      <c r="F304" s="87"/>
      <c r="G304" s="87"/>
      <c r="H304" s="87"/>
      <c r="I304" s="87"/>
    </row>
    <row r="305" spans="3:9">
      <c r="C305" s="87"/>
      <c r="D305" s="87"/>
      <c r="E305" s="87"/>
      <c r="F305" s="87"/>
      <c r="G305" s="87"/>
      <c r="H305" s="87"/>
      <c r="I305" s="87"/>
    </row>
    <row r="306" spans="3:9">
      <c r="C306" s="87"/>
      <c r="D306" s="87"/>
      <c r="E306" s="87"/>
      <c r="F306" s="87"/>
      <c r="G306" s="87"/>
      <c r="H306" s="87"/>
      <c r="I306" s="87"/>
    </row>
    <row r="307" spans="3:9">
      <c r="C307" s="87"/>
      <c r="D307" s="87"/>
      <c r="E307" s="87"/>
      <c r="F307" s="87"/>
      <c r="G307" s="87"/>
      <c r="H307" s="87"/>
      <c r="I307" s="87"/>
    </row>
    <row r="308" spans="3:9">
      <c r="C308" s="87"/>
      <c r="D308" s="87"/>
      <c r="E308" s="87"/>
      <c r="F308" s="87"/>
      <c r="G308" s="87"/>
      <c r="H308" s="87"/>
      <c r="I308" s="87"/>
    </row>
    <row r="309" spans="3:9">
      <c r="C309" s="87"/>
      <c r="D309" s="87"/>
      <c r="E309" s="87"/>
      <c r="F309" s="87"/>
      <c r="G309" s="87"/>
      <c r="H309" s="87"/>
      <c r="I309" s="87"/>
    </row>
    <row r="310" spans="3:9">
      <c r="C310" s="87"/>
      <c r="D310" s="87"/>
      <c r="E310" s="87"/>
      <c r="F310" s="87"/>
      <c r="G310" s="87"/>
      <c r="H310" s="87"/>
      <c r="I310" s="87"/>
    </row>
    <row r="311" spans="3:9">
      <c r="C311" s="87"/>
      <c r="D311" s="87"/>
      <c r="E311" s="87"/>
      <c r="F311" s="87"/>
      <c r="G311" s="87"/>
      <c r="H311" s="87"/>
      <c r="I311" s="87"/>
    </row>
    <row r="312" spans="3:9">
      <c r="C312" s="87"/>
      <c r="D312" s="87"/>
      <c r="E312" s="87"/>
      <c r="F312" s="87"/>
      <c r="G312" s="87"/>
      <c r="H312" s="87"/>
      <c r="I312" s="87"/>
    </row>
    <row r="313" spans="3:9">
      <c r="C313" s="87"/>
      <c r="D313" s="87"/>
      <c r="E313" s="87"/>
      <c r="F313" s="87"/>
      <c r="G313" s="87"/>
      <c r="H313" s="87"/>
      <c r="I313" s="87"/>
    </row>
    <row r="314" spans="3:9">
      <c r="C314" s="87"/>
      <c r="D314" s="87"/>
      <c r="E314" s="87"/>
      <c r="F314" s="87"/>
      <c r="G314" s="87"/>
      <c r="H314" s="87"/>
      <c r="I314" s="87"/>
    </row>
    <row r="315" spans="3:9">
      <c r="C315" s="87"/>
      <c r="D315" s="87"/>
      <c r="E315" s="87"/>
      <c r="F315" s="87"/>
      <c r="G315" s="87"/>
      <c r="H315" s="87"/>
      <c r="I315" s="87"/>
    </row>
    <row r="316" spans="3:9">
      <c r="C316" s="87"/>
      <c r="D316" s="87"/>
      <c r="E316" s="87"/>
      <c r="F316" s="87"/>
      <c r="G316" s="87"/>
      <c r="H316" s="87"/>
      <c r="I316" s="87"/>
    </row>
    <row r="317" spans="3:9">
      <c r="C317" s="87"/>
      <c r="D317" s="87"/>
      <c r="E317" s="87"/>
      <c r="F317" s="87"/>
      <c r="G317" s="87"/>
      <c r="H317" s="87"/>
      <c r="I317" s="87"/>
    </row>
    <row r="318" spans="3:9">
      <c r="C318" s="87"/>
      <c r="D318" s="87"/>
      <c r="E318" s="87"/>
      <c r="F318" s="87"/>
      <c r="G318" s="87"/>
      <c r="H318" s="87"/>
      <c r="I318" s="87"/>
    </row>
    <row r="319" spans="3:9">
      <c r="C319" s="87"/>
      <c r="D319" s="87"/>
      <c r="E319" s="87"/>
      <c r="F319" s="87"/>
      <c r="G319" s="87"/>
      <c r="H319" s="87"/>
      <c r="I319" s="87"/>
    </row>
    <row r="320" spans="3:9">
      <c r="C320" s="87"/>
      <c r="D320" s="87"/>
      <c r="E320" s="87"/>
      <c r="F320" s="87"/>
      <c r="G320" s="87"/>
      <c r="H320" s="87"/>
      <c r="I320" s="87"/>
    </row>
    <row r="321" spans="3:9">
      <c r="C321" s="87"/>
      <c r="D321" s="87"/>
      <c r="E321" s="87"/>
      <c r="F321" s="87"/>
      <c r="G321" s="87"/>
      <c r="H321" s="87"/>
      <c r="I321" s="87"/>
    </row>
    <row r="322" spans="3:9">
      <c r="C322" s="87"/>
      <c r="D322" s="87"/>
      <c r="E322" s="87"/>
      <c r="F322" s="87"/>
      <c r="G322" s="87"/>
      <c r="H322" s="87"/>
      <c r="I322" s="87"/>
    </row>
    <row r="323" spans="3:9">
      <c r="C323" s="87"/>
      <c r="D323" s="87"/>
      <c r="E323" s="87"/>
      <c r="F323" s="87"/>
      <c r="G323" s="87"/>
      <c r="H323" s="87"/>
      <c r="I323" s="87"/>
    </row>
    <row r="324" spans="3:9">
      <c r="C324" s="87"/>
      <c r="D324" s="87"/>
      <c r="E324" s="87"/>
      <c r="F324" s="87"/>
      <c r="G324" s="87"/>
      <c r="H324" s="87"/>
      <c r="I324" s="87"/>
    </row>
    <row r="325" spans="3:9">
      <c r="C325" s="87"/>
      <c r="D325" s="87"/>
      <c r="E325" s="87"/>
      <c r="F325" s="87"/>
      <c r="G325" s="87"/>
      <c r="H325" s="87"/>
      <c r="I325" s="87"/>
    </row>
    <row r="326" spans="3:9">
      <c r="C326" s="87"/>
      <c r="D326" s="87"/>
      <c r="E326" s="87"/>
      <c r="F326" s="87"/>
      <c r="G326" s="87"/>
      <c r="H326" s="87"/>
      <c r="I326" s="87"/>
    </row>
    <row r="327" spans="3:9">
      <c r="C327" s="87"/>
      <c r="D327" s="87"/>
      <c r="E327" s="87"/>
      <c r="F327" s="87"/>
      <c r="G327" s="87"/>
      <c r="H327" s="87"/>
      <c r="I327" s="87"/>
    </row>
    <row r="328" spans="3:9">
      <c r="C328" s="87"/>
      <c r="D328" s="87"/>
      <c r="E328" s="87"/>
      <c r="F328" s="87"/>
      <c r="G328" s="87"/>
      <c r="H328" s="87"/>
      <c r="I328" s="87"/>
    </row>
    <row r="329" spans="3:9">
      <c r="C329" s="87"/>
      <c r="D329" s="87"/>
      <c r="E329" s="87"/>
      <c r="F329" s="87"/>
      <c r="G329" s="87"/>
      <c r="H329" s="87"/>
      <c r="I329" s="87"/>
    </row>
    <row r="330" spans="3:9">
      <c r="C330" s="87"/>
      <c r="D330" s="87"/>
      <c r="E330" s="87"/>
      <c r="F330" s="87"/>
      <c r="G330" s="87"/>
      <c r="H330" s="87"/>
      <c r="I330" s="87"/>
    </row>
    <row r="331" spans="3:9">
      <c r="C331" s="87"/>
      <c r="D331" s="87"/>
      <c r="E331" s="87"/>
      <c r="F331" s="87"/>
      <c r="G331" s="87"/>
      <c r="H331" s="87"/>
      <c r="I331" s="87"/>
    </row>
    <row r="332" spans="3:9">
      <c r="C332" s="87"/>
      <c r="D332" s="87"/>
      <c r="E332" s="87"/>
      <c r="F332" s="87"/>
      <c r="G332" s="87"/>
      <c r="H332" s="87"/>
      <c r="I332" s="87"/>
    </row>
    <row r="333" spans="3:9">
      <c r="C333" s="87"/>
      <c r="D333" s="87"/>
      <c r="E333" s="87"/>
      <c r="F333" s="87"/>
      <c r="G333" s="87"/>
      <c r="H333" s="87"/>
      <c r="I333" s="87"/>
    </row>
    <row r="334" spans="3:9">
      <c r="C334" s="87"/>
      <c r="D334" s="87"/>
      <c r="E334" s="87"/>
      <c r="F334" s="87"/>
      <c r="G334" s="87"/>
      <c r="H334" s="87"/>
      <c r="I334" s="87"/>
    </row>
    <row r="335" spans="3:9">
      <c r="C335" s="87"/>
      <c r="D335" s="87"/>
      <c r="E335" s="87"/>
      <c r="F335" s="87"/>
      <c r="G335" s="87"/>
      <c r="H335" s="87"/>
      <c r="I335" s="87"/>
    </row>
    <row r="336" spans="3:9">
      <c r="C336" s="87"/>
      <c r="D336" s="87"/>
      <c r="E336" s="87"/>
      <c r="F336" s="87"/>
      <c r="G336" s="87"/>
      <c r="H336" s="87"/>
      <c r="I336" s="87"/>
    </row>
    <row r="337" spans="3:9">
      <c r="C337" s="87"/>
      <c r="D337" s="87"/>
      <c r="E337" s="87"/>
      <c r="F337" s="87"/>
      <c r="G337" s="87"/>
      <c r="H337" s="87"/>
      <c r="I337" s="87"/>
    </row>
    <row r="338" spans="3:9">
      <c r="C338" s="87"/>
      <c r="D338" s="87"/>
      <c r="E338" s="87"/>
      <c r="F338" s="87"/>
      <c r="G338" s="87"/>
      <c r="H338" s="87"/>
      <c r="I338" s="87"/>
    </row>
    <row r="339" spans="3:9">
      <c r="C339" s="87"/>
      <c r="D339" s="87"/>
      <c r="E339" s="87"/>
      <c r="F339" s="87"/>
      <c r="G339" s="87"/>
      <c r="H339" s="87"/>
      <c r="I339" s="87"/>
    </row>
    <row r="340" spans="3:9">
      <c r="C340" s="87"/>
      <c r="D340" s="87"/>
      <c r="E340" s="87"/>
      <c r="F340" s="87"/>
      <c r="G340" s="87"/>
      <c r="H340" s="87"/>
      <c r="I340" s="87"/>
    </row>
    <row r="341" spans="3:9">
      <c r="C341" s="87"/>
      <c r="D341" s="87"/>
      <c r="E341" s="87"/>
      <c r="F341" s="87"/>
      <c r="G341" s="87"/>
      <c r="H341" s="87"/>
      <c r="I341" s="87"/>
    </row>
    <row r="342" spans="3:9">
      <c r="C342" s="87"/>
      <c r="D342" s="87"/>
      <c r="E342" s="87"/>
      <c r="F342" s="87"/>
      <c r="G342" s="87"/>
      <c r="H342" s="87"/>
      <c r="I342" s="87"/>
    </row>
    <row r="343" spans="3:9">
      <c r="C343" s="87"/>
      <c r="D343" s="87"/>
      <c r="E343" s="87"/>
      <c r="F343" s="87"/>
      <c r="G343" s="87"/>
      <c r="H343" s="87"/>
      <c r="I343" s="87"/>
    </row>
  </sheetData>
  <mergeCells count="82">
    <mergeCell ref="D39:F39"/>
    <mergeCell ref="C203:Q203"/>
    <mergeCell ref="C180:M180"/>
    <mergeCell ref="C148:M148"/>
    <mergeCell ref="C155:C156"/>
    <mergeCell ref="D155:D156"/>
    <mergeCell ref="E155:F156"/>
    <mergeCell ref="F171:N171"/>
    <mergeCell ref="C173:M173"/>
    <mergeCell ref="C174:N174"/>
    <mergeCell ref="C175:N175"/>
    <mergeCell ref="C176:N176"/>
    <mergeCell ref="C177:N177"/>
    <mergeCell ref="C178:N178"/>
    <mergeCell ref="C149:M149"/>
    <mergeCell ref="C143:D143"/>
    <mergeCell ref="C140:D140"/>
    <mergeCell ref="C141:D141"/>
    <mergeCell ref="C125:D125"/>
    <mergeCell ref="E125:F125"/>
    <mergeCell ref="C129:D129"/>
    <mergeCell ref="C130:D130"/>
    <mergeCell ref="C131:D131"/>
    <mergeCell ref="C142:D142"/>
    <mergeCell ref="C121:D121"/>
    <mergeCell ref="C103:D103"/>
    <mergeCell ref="E103:F103"/>
    <mergeCell ref="C107:D107"/>
    <mergeCell ref="C108:D108"/>
    <mergeCell ref="C109:D109"/>
    <mergeCell ref="C110:D110"/>
    <mergeCell ref="C114:D114"/>
    <mergeCell ref="E114:F114"/>
    <mergeCell ref="C118:D118"/>
    <mergeCell ref="C119:D119"/>
    <mergeCell ref="C120:D120"/>
    <mergeCell ref="C132:D132"/>
    <mergeCell ref="C136:D136"/>
    <mergeCell ref="E136:F136"/>
    <mergeCell ref="C99:D99"/>
    <mergeCell ref="C81:D81"/>
    <mergeCell ref="E81:F81"/>
    <mergeCell ref="C85:D85"/>
    <mergeCell ref="C86:D86"/>
    <mergeCell ref="C87:D87"/>
    <mergeCell ref="C88:D88"/>
    <mergeCell ref="C92:D92"/>
    <mergeCell ref="E92:F92"/>
    <mergeCell ref="C96:D96"/>
    <mergeCell ref="C97:D97"/>
    <mergeCell ref="C98:D98"/>
    <mergeCell ref="C75:D75"/>
    <mergeCell ref="E75:M75"/>
    <mergeCell ref="C76:D76"/>
    <mergeCell ref="E76:M76"/>
    <mergeCell ref="C77:D77"/>
    <mergeCell ref="E77:M77"/>
    <mergeCell ref="C74:D74"/>
    <mergeCell ref="E74:M74"/>
    <mergeCell ref="D40:F40"/>
    <mergeCell ref="D41:F41"/>
    <mergeCell ref="D43:I43"/>
    <mergeCell ref="C48:M48"/>
    <mergeCell ref="E57:F57"/>
    <mergeCell ref="E58:F58"/>
    <mergeCell ref="C68:M68"/>
    <mergeCell ref="C69:F69"/>
    <mergeCell ref="E71:M71"/>
    <mergeCell ref="E72:M72"/>
    <mergeCell ref="E73:M73"/>
    <mergeCell ref="C36:M36"/>
    <mergeCell ref="C2:M2"/>
    <mergeCell ref="D11:F11"/>
    <mergeCell ref="D12:F12"/>
    <mergeCell ref="D13:F13"/>
    <mergeCell ref="D14:F14"/>
    <mergeCell ref="D15:F15"/>
    <mergeCell ref="D16:E16"/>
    <mergeCell ref="D17:F17"/>
    <mergeCell ref="D18:F18"/>
    <mergeCell ref="D19:F19"/>
    <mergeCell ref="G20:I20"/>
  </mergeCells>
  <dataValidations count="3">
    <dataValidation type="list" allowBlank="1" showInputMessage="1" showErrorMessage="1" sqref="C157:C162 E124 E102 C58:C63 E80 E91 E113 E135" xr:uid="{00000000-0002-0000-0300-000000000000}">
      <formula1>$G$21:$G$27</formula1>
    </dataValidation>
    <dataValidation type="list" allowBlank="1" showInputMessage="1" showErrorMessage="1" sqref="D157:D162 I124 I102 I91 I80 D58:D63 I113 I135" xr:uid="{00000000-0002-0000-0300-000001000000}">
      <formula1>$C$205:$C$220</formula1>
    </dataValidation>
    <dataValidation type="list" allowBlank="1" showInputMessage="1" showErrorMessage="1" sqref="D54 D52 F151:F152 F166:F170 G39" xr:uid="{00000000-0002-0000-0300-000002000000}">
      <formula1>$D$205:$D$206</formula1>
    </dataValidation>
  </dataValidations>
  <pageMargins left="0.7" right="0.7" top="0.75" bottom="0.75" header="0.3" footer="0.3"/>
  <pageSetup paperSize="17" scale="3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A1:T140"/>
  <sheetViews>
    <sheetView showGridLines="0" topLeftCell="A6" zoomScale="90" zoomScaleNormal="90" workbookViewId="0">
      <selection activeCell="I34" sqref="I34"/>
    </sheetView>
  </sheetViews>
  <sheetFormatPr defaultRowHeight="12.6"/>
  <cols>
    <col min="1" max="1" width="3.7109375" customWidth="1"/>
    <col min="2" max="2" width="25.7109375" customWidth="1"/>
    <col min="3" max="3" width="11.7109375" customWidth="1"/>
    <col min="4" max="4" width="8.28515625" customWidth="1"/>
    <col min="5" max="6" width="11.5703125" customWidth="1"/>
    <col min="7" max="7" width="9.7109375" customWidth="1"/>
    <col min="8" max="8" width="58.7109375" customWidth="1"/>
    <col min="9" max="9" width="15.7109375" customWidth="1"/>
    <col min="10" max="10" width="13.7109375" hidden="1" customWidth="1"/>
    <col min="11" max="11" width="1.28515625" hidden="1" customWidth="1"/>
    <col min="12" max="12" width="15.42578125" customWidth="1"/>
    <col min="13" max="14" width="13.7109375" hidden="1" customWidth="1"/>
    <col min="15" max="15" width="13.7109375" customWidth="1"/>
    <col min="16" max="17" width="13.7109375" hidden="1" customWidth="1"/>
    <col min="18" max="18" width="13.7109375" customWidth="1"/>
    <col min="19" max="19" width="14.28515625" customWidth="1"/>
    <col min="20" max="20" width="18.7109375" customWidth="1"/>
  </cols>
  <sheetData>
    <row r="1" spans="1:20" ht="18">
      <c r="A1" s="298" t="s">
        <v>123</v>
      </c>
      <c r="B1" s="298"/>
      <c r="C1" s="298"/>
      <c r="D1" s="298"/>
      <c r="E1" s="298"/>
      <c r="F1" s="298"/>
      <c r="G1" s="298"/>
      <c r="H1" s="298"/>
      <c r="I1" s="298"/>
      <c r="J1" s="298"/>
      <c r="K1" s="298"/>
      <c r="L1" s="298"/>
      <c r="M1" s="298"/>
      <c r="N1" s="298"/>
      <c r="O1" s="298"/>
      <c r="P1" s="298"/>
      <c r="Q1" s="298"/>
      <c r="R1" s="298"/>
      <c r="S1" s="298"/>
    </row>
    <row r="2" spans="1:20" ht="3" customHeight="1" thickBot="1">
      <c r="A2" s="32"/>
      <c r="B2" s="32"/>
      <c r="C2" s="32"/>
      <c r="D2" s="32"/>
      <c r="E2" s="32"/>
      <c r="F2" s="32"/>
      <c r="G2" s="32"/>
      <c r="H2" s="32"/>
      <c r="I2" s="32"/>
      <c r="J2" s="32"/>
      <c r="K2" s="32"/>
      <c r="L2" s="32"/>
      <c r="M2" s="32"/>
      <c r="N2" s="32"/>
      <c r="O2" s="32"/>
      <c r="P2" s="32"/>
      <c r="Q2" s="32"/>
      <c r="R2" s="32"/>
    </row>
    <row r="3" spans="1:20" ht="18" customHeight="1" thickTop="1" thickBot="1">
      <c r="A3" s="299" t="s">
        <v>124</v>
      </c>
      <c r="B3" s="299"/>
      <c r="C3" s="299"/>
      <c r="D3" s="299"/>
      <c r="E3" s="299"/>
      <c r="F3" s="299"/>
      <c r="G3" s="299"/>
      <c r="H3" s="299"/>
      <c r="I3" s="299"/>
      <c r="J3" s="299"/>
      <c r="K3" s="299"/>
      <c r="L3" s="299"/>
      <c r="M3" s="299"/>
      <c r="N3" s="299"/>
      <c r="O3" s="299"/>
      <c r="P3" s="299"/>
      <c r="Q3" s="299"/>
      <c r="R3" s="299"/>
      <c r="S3" s="299"/>
    </row>
    <row r="4" spans="1:20" ht="3" customHeight="1" thickTop="1" thickBot="1">
      <c r="A4" s="296"/>
      <c r="B4" s="297"/>
      <c r="C4" s="297"/>
      <c r="D4" s="297"/>
      <c r="E4" s="297"/>
      <c r="F4" s="297"/>
      <c r="G4" s="297"/>
      <c r="H4" s="297"/>
      <c r="I4" s="297"/>
      <c r="J4" s="297"/>
      <c r="K4" s="297"/>
      <c r="L4" s="297"/>
      <c r="M4" s="297"/>
      <c r="N4" s="297"/>
      <c r="O4" s="297"/>
      <c r="P4" s="297"/>
      <c r="Q4" s="297"/>
      <c r="R4" s="297"/>
      <c r="S4" s="297"/>
    </row>
    <row r="5" spans="1:20" ht="13.5">
      <c r="A5" s="348" t="s">
        <v>125</v>
      </c>
      <c r="B5" s="349"/>
      <c r="C5" s="349"/>
      <c r="D5" s="349"/>
      <c r="E5" s="349"/>
      <c r="F5" s="349"/>
      <c r="G5" s="349"/>
      <c r="H5" s="349"/>
      <c r="I5" s="349"/>
      <c r="J5" s="349"/>
      <c r="K5" s="349"/>
      <c r="L5" s="349"/>
      <c r="M5" s="349"/>
      <c r="N5" s="349"/>
      <c r="O5" s="349"/>
      <c r="P5" s="349"/>
      <c r="Q5" s="349"/>
      <c r="R5" s="349"/>
      <c r="S5" s="350"/>
    </row>
    <row r="6" spans="1:20" ht="13.5">
      <c r="A6" s="351" t="s">
        <v>11</v>
      </c>
      <c r="B6" s="352"/>
      <c r="C6" s="353" t="str">
        <f>IF('2b.  Complex Form Data Entry'!G11="", "   ",'2b.  Complex Form Data Entry'!G11)</f>
        <v xml:space="preserve">   </v>
      </c>
      <c r="D6" s="353"/>
      <c r="E6" s="353"/>
      <c r="F6" s="353"/>
      <c r="G6" s="353"/>
      <c r="H6" s="353"/>
      <c r="I6" s="353"/>
      <c r="J6" s="353"/>
      <c r="L6" s="247" t="s">
        <v>29</v>
      </c>
      <c r="M6" s="247"/>
      <c r="O6" s="354"/>
      <c r="Q6" s="354"/>
      <c r="R6" s="355" t="str">
        <f>IF('2b.  Complex Form Data Entry'!G17="", "   ",'2b.  Complex Form Data Entry'!G17)</f>
        <v xml:space="preserve">   </v>
      </c>
      <c r="S6" s="409" t="s">
        <v>166</v>
      </c>
      <c r="T6" s="7"/>
    </row>
    <row r="7" spans="1:20" ht="13.5" customHeight="1">
      <c r="A7" s="356" t="s">
        <v>126</v>
      </c>
      <c r="B7" s="282"/>
      <c r="C7" s="357" t="str">
        <f>IF('2b.  Complex Form Data Entry'!G12="", "   ",'2b.  Complex Form Data Entry'!G12)</f>
        <v xml:space="preserve">   </v>
      </c>
      <c r="D7" s="357"/>
      <c r="E7" s="357"/>
      <c r="F7" s="357"/>
      <c r="G7" s="357"/>
      <c r="H7" s="357"/>
      <c r="I7" s="357"/>
      <c r="J7" s="357"/>
      <c r="L7" s="8" t="s">
        <v>32</v>
      </c>
      <c r="M7" s="8"/>
      <c r="P7" s="358"/>
      <c r="Q7" s="358"/>
      <c r="R7" s="410">
        <f>'2b.  Complex Form Data Entry'!G18</f>
        <v>0</v>
      </c>
      <c r="S7" s="43"/>
      <c r="T7" s="7"/>
    </row>
    <row r="8" spans="1:20" ht="13.5" customHeight="1">
      <c r="A8" s="359" t="s">
        <v>23</v>
      </c>
      <c r="B8" s="360"/>
      <c r="C8" s="361" t="str">
        <f>IF('2b.  Complex Form Data Entry'!G15="", "   ",'2b.  Complex Form Data Entry'!G15)</f>
        <v xml:space="preserve">   </v>
      </c>
      <c r="E8" s="361"/>
      <c r="F8" s="360" t="s">
        <v>26</v>
      </c>
      <c r="G8" s="360"/>
      <c r="H8" s="361" t="str">
        <f>IF('2b.  Complex Form Data Entry'!G15="", " ", '2b.  Complex Form Data Entry'!G16)</f>
        <v xml:space="preserve"> </v>
      </c>
      <c r="I8" s="361"/>
      <c r="J8" s="361"/>
      <c r="L8" s="282" t="s">
        <v>17</v>
      </c>
      <c r="M8" s="282"/>
      <c r="N8" s="282"/>
      <c r="O8" s="282"/>
      <c r="P8" s="60"/>
      <c r="Q8" s="60"/>
      <c r="R8" s="361" t="str">
        <f>IF('2b.  Complex Form Data Entry'!G13="", "   ",'2b.  Complex Form Data Entry'!G13)</f>
        <v xml:space="preserve">   </v>
      </c>
      <c r="S8" s="362"/>
      <c r="T8" s="7"/>
    </row>
    <row r="9" spans="1:20" ht="13.5" customHeight="1">
      <c r="A9" s="359" t="s">
        <v>127</v>
      </c>
      <c r="B9" s="360"/>
      <c r="C9" s="247"/>
      <c r="D9" s="361"/>
      <c r="E9" s="361"/>
      <c r="F9" s="360" t="s">
        <v>128</v>
      </c>
      <c r="G9" s="360"/>
      <c r="H9" s="361"/>
      <c r="I9" s="361"/>
      <c r="J9" s="361"/>
      <c r="L9" s="282" t="s">
        <v>20</v>
      </c>
      <c r="M9" s="282"/>
      <c r="N9" s="282"/>
      <c r="O9" s="282"/>
      <c r="P9" s="44"/>
      <c r="Q9" s="44"/>
      <c r="R9" s="361" t="str">
        <f>IF('2b.  Complex Form Data Entry'!G14="", "   ",'2b.  Complex Form Data Entry'!G14)</f>
        <v xml:space="preserve">   </v>
      </c>
      <c r="S9" s="362"/>
      <c r="T9" s="7"/>
    </row>
    <row r="10" spans="1:20">
      <c r="A10" s="231" t="s">
        <v>9</v>
      </c>
      <c r="B10" s="39"/>
      <c r="C10" s="302" t="str">
        <f>IF('2b.  Complex Form Data Entry'!G10="", " ", '2b.  Complex Form Data Entry'!G10)</f>
        <v xml:space="preserve"> </v>
      </c>
      <c r="D10" s="302"/>
      <c r="E10" s="302"/>
      <c r="F10" s="302"/>
      <c r="G10" s="302"/>
      <c r="H10" s="302"/>
      <c r="I10" s="302"/>
      <c r="J10" s="302"/>
      <c r="K10" s="302"/>
      <c r="L10" s="302"/>
      <c r="M10" s="302"/>
      <c r="N10" s="302"/>
      <c r="O10" s="302"/>
      <c r="P10" s="302"/>
      <c r="Q10" s="302"/>
      <c r="R10" s="302"/>
      <c r="S10" s="303"/>
      <c r="T10" s="7"/>
    </row>
    <row r="11" spans="1:20" ht="12.95" thickBot="1">
      <c r="A11" s="232"/>
      <c r="B11" s="233"/>
      <c r="C11" s="304"/>
      <c r="D11" s="304"/>
      <c r="E11" s="304"/>
      <c r="F11" s="304"/>
      <c r="G11" s="304"/>
      <c r="H11" s="304"/>
      <c r="I11" s="304"/>
      <c r="J11" s="304"/>
      <c r="K11" s="304"/>
      <c r="L11" s="304"/>
      <c r="M11" s="304"/>
      <c r="N11" s="304"/>
      <c r="O11" s="304"/>
      <c r="P11" s="304"/>
      <c r="Q11" s="304"/>
      <c r="R11" s="304"/>
      <c r="S11" s="305"/>
      <c r="T11" s="7"/>
    </row>
    <row r="12" spans="1:20" ht="3" customHeight="1" thickBot="1">
      <c r="A12" s="247"/>
      <c r="B12" s="247"/>
      <c r="D12" s="247"/>
      <c r="E12" s="247"/>
      <c r="F12" s="247"/>
      <c r="G12" s="247"/>
      <c r="H12" s="247"/>
      <c r="I12" s="247"/>
      <c r="J12" s="247"/>
      <c r="K12" s="247"/>
      <c r="L12" s="247"/>
      <c r="M12" s="247"/>
      <c r="N12" s="247"/>
      <c r="O12" s="247"/>
      <c r="P12" s="247"/>
      <c r="Q12" s="247"/>
      <c r="R12" s="247"/>
      <c r="T12" s="7"/>
    </row>
    <row r="13" spans="1:20" ht="18.75" customHeight="1" thickTop="1" thickBot="1">
      <c r="A13" s="299" t="s">
        <v>129</v>
      </c>
      <c r="B13" s="299"/>
      <c r="C13" s="299"/>
      <c r="D13" s="299"/>
      <c r="E13" s="299"/>
      <c r="F13" s="299"/>
      <c r="G13" s="299"/>
      <c r="H13" s="299"/>
      <c r="I13" s="299"/>
      <c r="J13" s="299"/>
      <c r="K13" s="299"/>
      <c r="L13" s="299"/>
      <c r="M13" s="299"/>
      <c r="N13" s="299"/>
      <c r="O13" s="299"/>
      <c r="P13" s="299"/>
      <c r="Q13" s="299"/>
      <c r="R13" s="299"/>
      <c r="S13" s="299"/>
      <c r="T13" s="7"/>
    </row>
    <row r="14" spans="1:20" ht="3" customHeight="1" thickTop="1" thickBot="1">
      <c r="A14" s="247"/>
      <c r="B14" s="247"/>
      <c r="D14" s="247"/>
      <c r="E14" s="247"/>
      <c r="F14" s="247"/>
      <c r="G14" s="247"/>
      <c r="H14" s="247"/>
      <c r="I14" s="247"/>
      <c r="J14" s="247"/>
      <c r="K14" s="247"/>
      <c r="L14" s="247"/>
      <c r="M14" s="247"/>
      <c r="N14" s="247"/>
      <c r="O14" s="247"/>
      <c r="P14" s="247"/>
      <c r="Q14" s="247"/>
      <c r="R14" s="247"/>
      <c r="T14" s="7"/>
    </row>
    <row r="15" spans="1:20" ht="16.5" customHeight="1" thickTop="1" thickBot="1">
      <c r="A15" s="300" t="s">
        <v>130</v>
      </c>
      <c r="B15" s="300"/>
      <c r="C15" s="300"/>
      <c r="D15" s="300"/>
      <c r="E15" s="300"/>
      <c r="F15" s="300"/>
      <c r="G15" s="300"/>
      <c r="H15" s="300"/>
      <c r="I15" s="300"/>
      <c r="J15" s="300"/>
      <c r="K15" s="300"/>
      <c r="L15" s="300"/>
      <c r="M15" s="300"/>
      <c r="N15" s="300"/>
      <c r="O15" s="300"/>
      <c r="P15" s="300"/>
      <c r="Q15" s="300"/>
      <c r="R15" s="300"/>
      <c r="S15" s="300"/>
      <c r="T15" s="7"/>
    </row>
    <row r="16" spans="1:20" ht="3" customHeight="1" thickTop="1" thickBot="1">
      <c r="A16" s="247"/>
      <c r="B16" s="247"/>
      <c r="D16" s="247"/>
      <c r="E16" s="247"/>
      <c r="F16" s="247"/>
      <c r="G16" s="247"/>
      <c r="H16" s="247"/>
      <c r="I16" s="247"/>
      <c r="J16" s="247"/>
      <c r="K16" s="247"/>
      <c r="L16" s="247"/>
      <c r="M16" s="247"/>
      <c r="N16" s="247"/>
      <c r="O16" s="247"/>
      <c r="P16" s="247"/>
      <c r="Q16" s="247"/>
      <c r="R16" s="247"/>
      <c r="T16" s="7"/>
    </row>
    <row r="17" spans="1:20" ht="27.75" customHeight="1" thickBot="1">
      <c r="A17" s="301" t="s">
        <v>131</v>
      </c>
      <c r="B17" s="301"/>
      <c r="C17" s="301"/>
      <c r="D17" s="301"/>
      <c r="E17" s="411" t="str">
        <f>IF('2b.  Complex Form Data Entry'!G39="N", "NA",'2b.  Complex Form Data Entry'!G40)</f>
        <v>NA</v>
      </c>
      <c r="F17" s="412"/>
      <c r="G17" s="413"/>
      <c r="H17" s="315" t="s">
        <v>132</v>
      </c>
      <c r="I17" s="301"/>
      <c r="J17" s="301"/>
      <c r="K17" s="301"/>
      <c r="L17" s="301"/>
      <c r="M17" s="301"/>
      <c r="N17" s="221"/>
      <c r="O17" s="411" t="str">
        <f>IF('2b.  Complex Form Data Entry'!G39="N", "NA",'2b.  Complex Form Data Entry'!G41)</f>
        <v>NA</v>
      </c>
      <c r="P17" s="412"/>
      <c r="Q17" s="412"/>
      <c r="R17" s="412"/>
      <c r="S17" s="413"/>
      <c r="T17" s="7"/>
    </row>
    <row r="18" spans="1:20" ht="3" customHeight="1" thickBot="1">
      <c r="A18" s="247"/>
      <c r="B18" s="247"/>
      <c r="D18" s="247"/>
      <c r="E18" s="247"/>
      <c r="F18" s="247"/>
      <c r="G18" s="247"/>
      <c r="H18" s="247"/>
      <c r="I18" s="247"/>
      <c r="J18" s="247"/>
      <c r="K18" s="247"/>
      <c r="L18" s="247"/>
      <c r="M18" s="247"/>
      <c r="N18" s="247"/>
      <c r="O18" s="247"/>
      <c r="P18" s="247"/>
      <c r="Q18" s="247"/>
      <c r="R18" s="247"/>
      <c r="T18" s="7"/>
    </row>
    <row r="19" spans="1:20" ht="15.75" customHeight="1" thickTop="1" thickBot="1">
      <c r="A19" s="300" t="s">
        <v>133</v>
      </c>
      <c r="B19" s="300"/>
      <c r="C19" s="300"/>
      <c r="D19" s="300"/>
      <c r="E19" s="300"/>
      <c r="F19" s="300"/>
      <c r="G19" s="300"/>
      <c r="H19" s="300"/>
      <c r="I19" s="300"/>
      <c r="J19" s="300"/>
      <c r="K19" s="300"/>
      <c r="L19" s="300"/>
      <c r="M19" s="300"/>
      <c r="N19" s="300"/>
      <c r="O19" s="300"/>
      <c r="P19" s="300"/>
      <c r="Q19" s="300"/>
      <c r="R19" s="300"/>
      <c r="S19" s="300"/>
      <c r="T19" s="7"/>
    </row>
    <row r="20" spans="1:20" ht="3" customHeight="1" thickTop="1">
      <c r="A20" s="247"/>
      <c r="B20" s="247"/>
      <c r="D20" s="247"/>
      <c r="E20" s="247"/>
      <c r="F20" s="247"/>
      <c r="G20" s="247"/>
      <c r="H20" s="247"/>
      <c r="I20" s="247"/>
      <c r="J20" s="247"/>
      <c r="K20" s="247"/>
      <c r="L20" s="247"/>
      <c r="M20" s="247"/>
      <c r="N20" s="247"/>
      <c r="O20" s="247"/>
      <c r="P20" s="247"/>
      <c r="Q20" s="247"/>
      <c r="R20" s="247"/>
      <c r="T20" s="7"/>
    </row>
    <row r="21" spans="1:20" ht="15">
      <c r="A21" s="247" t="s">
        <v>167</v>
      </c>
      <c r="B21" s="247"/>
      <c r="D21" s="247"/>
      <c r="E21" s="247"/>
      <c r="F21" s="247"/>
      <c r="G21" s="247"/>
      <c r="H21" s="247"/>
      <c r="I21" s="247"/>
      <c r="J21" s="247"/>
      <c r="K21" s="247"/>
      <c r="L21" s="247"/>
      <c r="M21" s="247"/>
      <c r="N21" s="247"/>
      <c r="O21" s="247"/>
      <c r="P21" s="247"/>
      <c r="Q21" s="247"/>
      <c r="R21" s="247"/>
      <c r="T21" s="7"/>
    </row>
    <row r="22" spans="1:20" ht="3" customHeight="1">
      <c r="A22" s="249"/>
      <c r="B22" s="250"/>
      <c r="C22" s="250"/>
      <c r="D22" s="250"/>
      <c r="E22" s="250"/>
      <c r="F22" s="250"/>
      <c r="G22" s="250"/>
      <c r="H22" s="250"/>
      <c r="I22" s="250"/>
      <c r="J22" s="250"/>
      <c r="K22" s="250"/>
      <c r="L22" s="250"/>
      <c r="M22" s="250"/>
      <c r="N22" s="250"/>
      <c r="O22" s="250"/>
      <c r="P22" s="250"/>
      <c r="Q22" s="250"/>
      <c r="R22" s="250"/>
      <c r="S22" s="250"/>
      <c r="T22" s="7"/>
    </row>
    <row r="23" spans="1:20" ht="15.6" thickBot="1">
      <c r="A23" s="6" t="s">
        <v>135</v>
      </c>
      <c r="B23" s="6"/>
      <c r="C23" s="247"/>
      <c r="D23" s="247"/>
      <c r="E23" s="247"/>
      <c r="F23" s="247"/>
      <c r="G23" s="247"/>
      <c r="H23" s="247"/>
      <c r="I23" s="247"/>
      <c r="J23" s="247"/>
      <c r="K23" s="247"/>
      <c r="L23" s="247"/>
      <c r="M23" s="247"/>
      <c r="N23" s="247"/>
      <c r="O23" s="247"/>
      <c r="P23" s="247"/>
      <c r="Q23" s="247"/>
      <c r="R23" s="247"/>
      <c r="T23" s="7"/>
    </row>
    <row r="24" spans="1:20" ht="41.1" thickBot="1">
      <c r="A24" s="369" t="s">
        <v>86</v>
      </c>
      <c r="B24" s="75"/>
      <c r="C24" s="76"/>
      <c r="D24" s="77" t="s">
        <v>136</v>
      </c>
      <c r="E24" s="77" t="s">
        <v>137</v>
      </c>
      <c r="F24" s="77" t="s">
        <v>40</v>
      </c>
      <c r="G24" s="83" t="s">
        <v>87</v>
      </c>
      <c r="H24" s="77" t="s">
        <v>138</v>
      </c>
      <c r="I24" s="77" t="str">
        <f>'2b.  Complex Form Data Entry'!N57</f>
        <v>Sum of Revenues Prior to 2026</v>
      </c>
      <c r="J24" s="77">
        <f>'2b.  Complex Form Data Entry'!G19</f>
        <v>2026</v>
      </c>
      <c r="K24" s="78">
        <f>J24+1</f>
        <v>2027</v>
      </c>
      <c r="L24" s="78" t="str">
        <f>CONCATENATE(J24," / ",K24)</f>
        <v>2026 / 2027</v>
      </c>
      <c r="M24" s="78">
        <f>K24+1</f>
        <v>2028</v>
      </c>
      <c r="N24" s="78">
        <f>M24+1</f>
        <v>2029</v>
      </c>
      <c r="O24" s="78" t="str">
        <f>CONCATENATE(M24," / ",N24)</f>
        <v>2028 / 2029</v>
      </c>
      <c r="P24" s="78">
        <f>N24+1</f>
        <v>2030</v>
      </c>
      <c r="Q24" s="78">
        <f>P24+1</f>
        <v>2031</v>
      </c>
      <c r="R24" s="78" t="str">
        <f>CONCATENATE(P24," / ",Q24)</f>
        <v>2030 / 2031</v>
      </c>
      <c r="S24" s="79" t="s">
        <v>139</v>
      </c>
      <c r="T24" s="7"/>
    </row>
    <row r="25" spans="1:20" ht="13.5">
      <c r="A25" s="72" t="str">
        <f>IF('2b.  Complex Form Data Entry'!C58="", "   ", '2b.  Complex Form Data Entry'!C58)</f>
        <v xml:space="preserve">   </v>
      </c>
      <c r="B25" s="9"/>
      <c r="C25" s="9"/>
      <c r="D25" s="143" t="str">
        <f>IF(A25="   ", "   ",  IF(A25='2b.  Complex Form Data Entry'!$G$21, '2b.  Complex Form Data Entry'!J$21, IF(A25='2b.  Complex Form Data Entry'!$G$22,'2b.  Complex Form Data Entry'!J$22, IF(A25='2b.  Complex Form Data Entry'!$G$23, '2b.  Complex Form Data Entry'!J$23, IF(A25='2b.  Complex Form Data Entry'!$G$24, '2b.  Complex Form Data Entry'!$J$24, IF(A25='2b.  Complex Form Data Entry'!$G$25,'2b.  Complex Form Data Entry'!J$25, IF(A25='2b.  Complex Form Data Entry'!$G$26,'2b.  Complex Form Data Entry'!J$26, "   ")))))))</f>
        <v xml:space="preserve">   </v>
      </c>
      <c r="E25" s="73" t="str">
        <f>IF(A25="   ", "   ",  IF(A25='2b.  Complex Form Data Entry'!$G$21, '2b.  Complex Form Data Entry'!K$21, IF(A25='2b.  Complex Form Data Entry'!$G$22,'2b.  Complex Form Data Entry'!K$22, IF(A25='2b.  Complex Form Data Entry'!$G$23, '2b.  Complex Form Data Entry'!K$23, IF(A25='2b.  Complex Form Data Entry'!$G$24, '2b.  Complex Form Data Entry'!$K$24, IF(A25='2b.  Complex Form Data Entry'!G$25,'2b.  Complex Form Data Entry'!K$25, IF(A25='2b.  Complex Form Data Entry'!G$26,'2b.  Complex Form Data Entry'!K$26, "   ")))))))</f>
        <v xml:space="preserve">   </v>
      </c>
      <c r="F25" s="143" t="str">
        <f>IF(A25="   ", "   ",  IF(A25='2b.  Complex Form Data Entry'!$G$21, '2b.  Complex Form Data Entry'!L$21, IF(A25='2b.  Complex Form Data Entry'!$G$22,'2b.  Complex Form Data Entry'!L$22, IF(A25='2b.  Complex Form Data Entry'!$G$23, '2b.  Complex Form Data Entry'!L$23, IF(A25='2b.  Complex Form Data Entry'!$G$24, '2b.  Complex Form Data Entry'!$L$24, IF(A25='2b.  Complex Form Data Entry'!G$25,'2b.  Complex Form Data Entry'!L$25, IF(A25='2b.  Complex Form Data Entry'!G$26,'2b.  Complex Form Data Entry'!L$26, "   ")))))))</f>
        <v xml:space="preserve">   </v>
      </c>
      <c r="G25" s="10" t="str">
        <f>IF(A25="", "   ", '2b.  Complex Form Data Entry'!D58)</f>
        <v xml:space="preserve"> </v>
      </c>
      <c r="H25" s="13" t="str">
        <f>IF('2b.  Complex Form Data Entry'!E58="", "   ",'2b.  Complex Form Data Entry'!E58)</f>
        <v xml:space="preserve">   </v>
      </c>
      <c r="I25" s="65">
        <f>'2b.  Complex Form Data Entry'!N58</f>
        <v>0</v>
      </c>
      <c r="J25" s="65">
        <f>'2b.  Complex Form Data Entry'!G58</f>
        <v>0</v>
      </c>
      <c r="K25" s="65">
        <f>'2b.  Complex Form Data Entry'!H58</f>
        <v>0</v>
      </c>
      <c r="L25" s="65">
        <f>J25+K25</f>
        <v>0</v>
      </c>
      <c r="M25" s="65">
        <f>'2b.  Complex Form Data Entry'!I58</f>
        <v>0</v>
      </c>
      <c r="N25" s="65">
        <f>'2b.  Complex Form Data Entry'!J58</f>
        <v>0</v>
      </c>
      <c r="O25" s="65">
        <f t="shared" ref="O25:O31" si="0">M25+N25</f>
        <v>0</v>
      </c>
      <c r="P25" s="65">
        <f>'2b.  Complex Form Data Entry'!K58</f>
        <v>0</v>
      </c>
      <c r="Q25" s="65">
        <f>'2b.  Complex Form Data Entry'!L58</f>
        <v>0</v>
      </c>
      <c r="R25" s="65">
        <f t="shared" ref="R25:R31" si="1">P25+Q25</f>
        <v>0</v>
      </c>
      <c r="S25" s="74">
        <f>'2b.  Complex Form Data Entry'!M58</f>
        <v>0</v>
      </c>
      <c r="T25" s="7"/>
    </row>
    <row r="26" spans="1:20" ht="13.5">
      <c r="A26" s="68" t="str">
        <f>IF('2b.  Complex Form Data Entry'!C59="", "   ", '2b.  Complex Form Data Entry'!C59)</f>
        <v xml:space="preserve">   </v>
      </c>
      <c r="B26" s="61"/>
      <c r="C26" s="61"/>
      <c r="D26" s="143" t="str">
        <f>IF(A26="   ", "   ",  IF(A26='2b.  Complex Form Data Entry'!$G$21, '2b.  Complex Form Data Entry'!J$21, IF(A26='2b.  Complex Form Data Entry'!$G$22,'2b.  Complex Form Data Entry'!J$22, IF(A26='2b.  Complex Form Data Entry'!$G$23, '2b.  Complex Form Data Entry'!J$23, IF(A26='2b.  Complex Form Data Entry'!$G$24, '2b.  Complex Form Data Entry'!$J$24, IF(A26='2b.  Complex Form Data Entry'!$G$25,'2b.  Complex Form Data Entry'!J$25, IF(A26='2b.  Complex Form Data Entry'!$G$26,'2b.  Complex Form Data Entry'!J$26, "   ")))))))</f>
        <v xml:space="preserve">   </v>
      </c>
      <c r="E26" s="73" t="str">
        <f>IF(A26="   ", "   ",  IF(A26='2b.  Complex Form Data Entry'!$G$21, '2b.  Complex Form Data Entry'!K$21, IF(A26='2b.  Complex Form Data Entry'!$G$22,'2b.  Complex Form Data Entry'!K$22, IF(A26='2b.  Complex Form Data Entry'!$G$23, '2b.  Complex Form Data Entry'!K$23, IF(A26='2b.  Complex Form Data Entry'!$G$24, '2b.  Complex Form Data Entry'!$K$24, IF(A26='2b.  Complex Form Data Entry'!G$25,'2b.  Complex Form Data Entry'!K$25, IF(A26='2b.  Complex Form Data Entry'!G$26,'2b.  Complex Form Data Entry'!K$26, "   ")))))))</f>
        <v xml:space="preserve">   </v>
      </c>
      <c r="F26" s="143" t="str">
        <f>IF(A26="   ", "   ",  IF(A26='2b.  Complex Form Data Entry'!$G$21, '2b.  Complex Form Data Entry'!L$21, IF(A26='2b.  Complex Form Data Entry'!$G$22,'2b.  Complex Form Data Entry'!L$22, IF(A26='2b.  Complex Form Data Entry'!$G$23, '2b.  Complex Form Data Entry'!L$23, IF(A26='2b.  Complex Form Data Entry'!$G$24, '2b.  Complex Form Data Entry'!$L$24, IF(A26='2b.  Complex Form Data Entry'!G$25,'2b.  Complex Form Data Entry'!L$25, IF(A26='2b.  Complex Form Data Entry'!G$26,'2b.  Complex Form Data Entry'!L$26, "   ")))))))</f>
        <v xml:space="preserve">   </v>
      </c>
      <c r="G26" s="10" t="str">
        <f>IF(A26="", "   ", '2b.  Complex Form Data Entry'!D59)</f>
        <v xml:space="preserve"> </v>
      </c>
      <c r="H26" s="62" t="str">
        <f>IF('2b.  Complex Form Data Entry'!E59="", "   ",'2b.  Complex Form Data Entry'!E59)</f>
        <v xml:space="preserve">   </v>
      </c>
      <c r="I26" s="65">
        <f>'2b.  Complex Form Data Entry'!N59</f>
        <v>0</v>
      </c>
      <c r="J26" s="63">
        <f>'2b.  Complex Form Data Entry'!G59</f>
        <v>0</v>
      </c>
      <c r="K26" s="63">
        <f>'2b.  Complex Form Data Entry'!H59</f>
        <v>0</v>
      </c>
      <c r="L26" s="65">
        <f t="shared" ref="L26:L31" si="2">J26+K26</f>
        <v>0</v>
      </c>
      <c r="M26" s="63">
        <f>'2b.  Complex Form Data Entry'!I59</f>
        <v>0</v>
      </c>
      <c r="N26" s="63">
        <f>'2b.  Complex Form Data Entry'!J59</f>
        <v>0</v>
      </c>
      <c r="O26" s="65">
        <f t="shared" si="0"/>
        <v>0</v>
      </c>
      <c r="P26" s="63">
        <f>'2b.  Complex Form Data Entry'!K59</f>
        <v>0</v>
      </c>
      <c r="Q26" s="63">
        <f>'2b.  Complex Form Data Entry'!L59</f>
        <v>0</v>
      </c>
      <c r="R26" s="65">
        <f t="shared" si="1"/>
        <v>0</v>
      </c>
      <c r="S26" s="71">
        <f>'2b.  Complex Form Data Entry'!M59</f>
        <v>0</v>
      </c>
      <c r="T26" s="7"/>
    </row>
    <row r="27" spans="1:20" ht="13.5">
      <c r="A27" s="68" t="str">
        <f>IF('2b.  Complex Form Data Entry'!C60="", "   ", '2b.  Complex Form Data Entry'!C60)</f>
        <v xml:space="preserve">   </v>
      </c>
      <c r="B27" s="69"/>
      <c r="C27" s="69"/>
      <c r="D27" s="143" t="str">
        <f>IF(A27="   ", "   ",  IF(A27='2b.  Complex Form Data Entry'!$G$21, '2b.  Complex Form Data Entry'!J$21, IF(A27='2b.  Complex Form Data Entry'!$G$22,'2b.  Complex Form Data Entry'!J$22, IF(A27='2b.  Complex Form Data Entry'!$G$23, '2b.  Complex Form Data Entry'!J$23, IF(A27='2b.  Complex Form Data Entry'!$G$24, '2b.  Complex Form Data Entry'!$J$24, IF(A27='2b.  Complex Form Data Entry'!$G$25,'2b.  Complex Form Data Entry'!J$25, IF(A27='2b.  Complex Form Data Entry'!$G$26,'2b.  Complex Form Data Entry'!J$26, "   ")))))))</f>
        <v xml:space="preserve">   </v>
      </c>
      <c r="E27" s="73" t="str">
        <f>IF(A27="   ", "   ",  IF(A27='2b.  Complex Form Data Entry'!$G$21, '2b.  Complex Form Data Entry'!K$21, IF(A27='2b.  Complex Form Data Entry'!$G$22,'2b.  Complex Form Data Entry'!K$22, IF(A27='2b.  Complex Form Data Entry'!$G$23, '2b.  Complex Form Data Entry'!K$23, IF(A27='2b.  Complex Form Data Entry'!$G$24, '2b.  Complex Form Data Entry'!$K$24, IF(A27='2b.  Complex Form Data Entry'!G$25,'2b.  Complex Form Data Entry'!K$25, IF(A27='2b.  Complex Form Data Entry'!G$26,'2b.  Complex Form Data Entry'!K$26, "   ")))))))</f>
        <v xml:space="preserve">   </v>
      </c>
      <c r="F27" s="143" t="str">
        <f>IF(A27="   ", "   ",  IF(A27='2b.  Complex Form Data Entry'!$G$21, '2b.  Complex Form Data Entry'!L$21, IF(A27='2b.  Complex Form Data Entry'!$G$22,'2b.  Complex Form Data Entry'!L$22, IF(A27='2b.  Complex Form Data Entry'!$G$23, '2b.  Complex Form Data Entry'!L$23, IF(A27='2b.  Complex Form Data Entry'!$G$24, '2b.  Complex Form Data Entry'!$L$24, IF(A27='2b.  Complex Form Data Entry'!G$25,'2b.  Complex Form Data Entry'!L$25, IF(A27='2b.  Complex Form Data Entry'!G$26,'2b.  Complex Form Data Entry'!L$26, "   ")))))))</f>
        <v xml:space="preserve">   </v>
      </c>
      <c r="G27" s="10" t="str">
        <f>IF(A27="", "   ", '2b.  Complex Form Data Entry'!D60)</f>
        <v xml:space="preserve"> </v>
      </c>
      <c r="H27" s="153" t="str">
        <f>IF('2b.  Complex Form Data Entry'!E60="", "   ",'2b.  Complex Form Data Entry'!E60)</f>
        <v xml:space="preserve">   </v>
      </c>
      <c r="I27" s="65">
        <f>'2b.  Complex Form Data Entry'!N60</f>
        <v>0</v>
      </c>
      <c r="J27" s="63">
        <f>'2b.  Complex Form Data Entry'!G60</f>
        <v>0</v>
      </c>
      <c r="K27" s="63">
        <f>'2b.  Complex Form Data Entry'!H60</f>
        <v>0</v>
      </c>
      <c r="L27" s="65">
        <f t="shared" si="2"/>
        <v>0</v>
      </c>
      <c r="M27" s="63">
        <f>'2b.  Complex Form Data Entry'!I60</f>
        <v>0</v>
      </c>
      <c r="N27" s="63">
        <f>'2b.  Complex Form Data Entry'!J60</f>
        <v>0</v>
      </c>
      <c r="O27" s="65">
        <f t="shared" si="0"/>
        <v>0</v>
      </c>
      <c r="P27" s="63">
        <f>'2b.  Complex Form Data Entry'!K60</f>
        <v>0</v>
      </c>
      <c r="Q27" s="63">
        <f>'2b.  Complex Form Data Entry'!L60</f>
        <v>0</v>
      </c>
      <c r="R27" s="65">
        <f t="shared" si="1"/>
        <v>0</v>
      </c>
      <c r="S27" s="71">
        <f>'2b.  Complex Form Data Entry'!M60</f>
        <v>0</v>
      </c>
      <c r="T27" s="7"/>
    </row>
    <row r="28" spans="1:20" ht="13.5">
      <c r="A28" s="68" t="str">
        <f>IF('2b.  Complex Form Data Entry'!C61="", "   ", '2b.  Complex Form Data Entry'!C61)</f>
        <v xml:space="preserve">   </v>
      </c>
      <c r="B28" s="69"/>
      <c r="C28" s="69"/>
      <c r="D28" s="143" t="str">
        <f>IF(A28="   ", "   ",  IF(A28='2b.  Complex Form Data Entry'!$G$21, '2b.  Complex Form Data Entry'!J$21, IF(A28='2b.  Complex Form Data Entry'!$G$22,'2b.  Complex Form Data Entry'!J$22, IF(A28='2b.  Complex Form Data Entry'!$G$23, '2b.  Complex Form Data Entry'!J$23, IF(A28='2b.  Complex Form Data Entry'!$G$24, '2b.  Complex Form Data Entry'!$J$24, IF(A28='2b.  Complex Form Data Entry'!$G$25,'2b.  Complex Form Data Entry'!J$25, IF(A28='2b.  Complex Form Data Entry'!$G$26,'2b.  Complex Form Data Entry'!J$26, "   ")))))))</f>
        <v xml:space="preserve">   </v>
      </c>
      <c r="E28" s="73" t="str">
        <f>IF(A28="   ", "   ",  IF(A28='2b.  Complex Form Data Entry'!$G$21, '2b.  Complex Form Data Entry'!K$21, IF(A28='2b.  Complex Form Data Entry'!$G$22,'2b.  Complex Form Data Entry'!K$22, IF(A28='2b.  Complex Form Data Entry'!$G$23, '2b.  Complex Form Data Entry'!K$23, IF(A28='2b.  Complex Form Data Entry'!$G$24, '2b.  Complex Form Data Entry'!$K$24, IF(A28='2b.  Complex Form Data Entry'!G$25,'2b.  Complex Form Data Entry'!K$25, IF(A28='2b.  Complex Form Data Entry'!G$26,'2b.  Complex Form Data Entry'!K$26, "   ")))))))</f>
        <v xml:space="preserve">   </v>
      </c>
      <c r="F28" s="143" t="str">
        <f>IF(A28="   ", "   ",  IF(A28='2b.  Complex Form Data Entry'!$G$21, '2b.  Complex Form Data Entry'!L$21, IF(A28='2b.  Complex Form Data Entry'!$G$22,'2b.  Complex Form Data Entry'!L$22, IF(A28='2b.  Complex Form Data Entry'!$G$23, '2b.  Complex Form Data Entry'!L$23, IF(A28='2b.  Complex Form Data Entry'!$G$24, '2b.  Complex Form Data Entry'!$L$24, IF(A28='2b.  Complex Form Data Entry'!G$25,'2b.  Complex Form Data Entry'!L$25, IF(A28='2b.  Complex Form Data Entry'!G$26,'2b.  Complex Form Data Entry'!L$26, "   ")))))))</f>
        <v xml:space="preserve">   </v>
      </c>
      <c r="G28" s="10" t="str">
        <f>IF(A28="", "   ", '2b.  Complex Form Data Entry'!D61)</f>
        <v xml:space="preserve"> </v>
      </c>
      <c r="H28" s="153" t="str">
        <f>IF('2b.  Complex Form Data Entry'!E61="", "   ",'2b.  Complex Form Data Entry'!E61)</f>
        <v xml:space="preserve">   </v>
      </c>
      <c r="I28" s="65">
        <f>'2b.  Complex Form Data Entry'!N61</f>
        <v>0</v>
      </c>
      <c r="J28" s="63">
        <f>'2b.  Complex Form Data Entry'!G61</f>
        <v>0</v>
      </c>
      <c r="K28" s="63">
        <f>'2b.  Complex Form Data Entry'!H61</f>
        <v>0</v>
      </c>
      <c r="L28" s="65">
        <f t="shared" si="2"/>
        <v>0</v>
      </c>
      <c r="M28" s="63">
        <f>'2b.  Complex Form Data Entry'!I61</f>
        <v>0</v>
      </c>
      <c r="N28" s="63">
        <f>'2b.  Complex Form Data Entry'!J61</f>
        <v>0</v>
      </c>
      <c r="O28" s="65">
        <f t="shared" si="0"/>
        <v>0</v>
      </c>
      <c r="P28" s="63">
        <f>'2b.  Complex Form Data Entry'!K61</f>
        <v>0</v>
      </c>
      <c r="Q28" s="63">
        <f>'2b.  Complex Form Data Entry'!L61</f>
        <v>0</v>
      </c>
      <c r="R28" s="65">
        <f t="shared" si="1"/>
        <v>0</v>
      </c>
      <c r="S28" s="71">
        <f>'2b.  Complex Form Data Entry'!M61</f>
        <v>0</v>
      </c>
      <c r="T28" s="7"/>
    </row>
    <row r="29" spans="1:20" ht="13.5">
      <c r="A29" s="68" t="str">
        <f>IF('2b.  Complex Form Data Entry'!C62="", "   ", '2b.  Complex Form Data Entry'!C62)</f>
        <v xml:space="preserve">   </v>
      </c>
      <c r="B29" s="70"/>
      <c r="C29" s="70"/>
      <c r="D29" s="143" t="str">
        <f>IF(A29="   ", "   ",  IF(A29='2b.  Complex Form Data Entry'!$G$21, '2b.  Complex Form Data Entry'!J$21, IF(A29='2b.  Complex Form Data Entry'!$G$22,'2b.  Complex Form Data Entry'!J$22, IF(A29='2b.  Complex Form Data Entry'!$G$23, '2b.  Complex Form Data Entry'!J$23, IF(A29='2b.  Complex Form Data Entry'!$G$24, '2b.  Complex Form Data Entry'!$J$24, IF(A29='2b.  Complex Form Data Entry'!$G$25,'2b.  Complex Form Data Entry'!J$25, IF(A29='2b.  Complex Form Data Entry'!$G$26,'2b.  Complex Form Data Entry'!J$26, "   ")))))))</f>
        <v xml:space="preserve">   </v>
      </c>
      <c r="E29" s="73" t="str">
        <f>IF(A29="   ", "   ",  IF(A29='2b.  Complex Form Data Entry'!$G$21, '2b.  Complex Form Data Entry'!K$21, IF(A29='2b.  Complex Form Data Entry'!$G$22,'2b.  Complex Form Data Entry'!K$22, IF(A29='2b.  Complex Form Data Entry'!$G$23, '2b.  Complex Form Data Entry'!K$23, IF(A29='2b.  Complex Form Data Entry'!$G$24, '2b.  Complex Form Data Entry'!$K$24, IF(A29='2b.  Complex Form Data Entry'!G$25,'2b.  Complex Form Data Entry'!K$25, IF(A29='2b.  Complex Form Data Entry'!G$26,'2b.  Complex Form Data Entry'!K$26, "   ")))))))</f>
        <v xml:space="preserve">   </v>
      </c>
      <c r="F29" s="143" t="str">
        <f>IF(A29="   ", "   ",  IF(A29='2b.  Complex Form Data Entry'!$G$21, '2b.  Complex Form Data Entry'!L$21, IF(A29='2b.  Complex Form Data Entry'!$G$22,'2b.  Complex Form Data Entry'!L$22, IF(A29='2b.  Complex Form Data Entry'!$G$23, '2b.  Complex Form Data Entry'!L$23, IF(A29='2b.  Complex Form Data Entry'!$G$24, '2b.  Complex Form Data Entry'!$L$24, IF(A29='2b.  Complex Form Data Entry'!G$25,'2b.  Complex Form Data Entry'!L$25, IF(A29='2b.  Complex Form Data Entry'!G$26,'2b.  Complex Form Data Entry'!L$26, "   ")))))))</f>
        <v xml:space="preserve">   </v>
      </c>
      <c r="G29" s="10" t="str">
        <f>IF(A29="", "   ", '2b.  Complex Form Data Entry'!D62)</f>
        <v xml:space="preserve"> </v>
      </c>
      <c r="H29" s="153" t="str">
        <f>IF('2b.  Complex Form Data Entry'!E62="", "   ",'2b.  Complex Form Data Entry'!E62)</f>
        <v xml:space="preserve">   </v>
      </c>
      <c r="I29" s="65">
        <f>'2b.  Complex Form Data Entry'!N62</f>
        <v>0</v>
      </c>
      <c r="J29" s="63">
        <f>'2b.  Complex Form Data Entry'!G62</f>
        <v>0</v>
      </c>
      <c r="K29" s="63">
        <f>'2b.  Complex Form Data Entry'!H62</f>
        <v>0</v>
      </c>
      <c r="L29" s="65">
        <f t="shared" si="2"/>
        <v>0</v>
      </c>
      <c r="M29" s="63">
        <f>'2b.  Complex Form Data Entry'!I62</f>
        <v>0</v>
      </c>
      <c r="N29" s="63">
        <f>'2b.  Complex Form Data Entry'!J62</f>
        <v>0</v>
      </c>
      <c r="O29" s="65">
        <f t="shared" si="0"/>
        <v>0</v>
      </c>
      <c r="P29" s="63">
        <f>'2b.  Complex Form Data Entry'!K62</f>
        <v>0</v>
      </c>
      <c r="Q29" s="63">
        <f>'2b.  Complex Form Data Entry'!L62</f>
        <v>0</v>
      </c>
      <c r="R29" s="65">
        <f t="shared" si="1"/>
        <v>0</v>
      </c>
      <c r="S29" s="71">
        <f>'2b.  Complex Form Data Entry'!M62</f>
        <v>0</v>
      </c>
      <c r="T29" s="7"/>
    </row>
    <row r="30" spans="1:20" ht="13.5">
      <c r="A30" s="68" t="str">
        <f>IF('2b.  Complex Form Data Entry'!C63="", "   ", '2b.  Complex Form Data Entry'!C63)</f>
        <v xml:space="preserve">   </v>
      </c>
      <c r="B30" s="70"/>
      <c r="C30" s="70"/>
      <c r="D30" s="143" t="str">
        <f>IF(A30="   ", "   ",  IF(A30='2b.  Complex Form Data Entry'!$G$21, '2b.  Complex Form Data Entry'!J$21, IF(A30='2b.  Complex Form Data Entry'!$G$22,'2b.  Complex Form Data Entry'!J$22, IF(A30='2b.  Complex Form Data Entry'!$G$23, '2b.  Complex Form Data Entry'!J$23, IF(A30='2b.  Complex Form Data Entry'!$G$24, '2b.  Complex Form Data Entry'!$J$24, IF(A30='2b.  Complex Form Data Entry'!$G$25,'2b.  Complex Form Data Entry'!J$25, IF(A30='2b.  Complex Form Data Entry'!$G$26,'2b.  Complex Form Data Entry'!J$26, "   ")))))))</f>
        <v xml:space="preserve">   </v>
      </c>
      <c r="E30" s="73" t="str">
        <f>IF(A30="   ", "   ",  IF(A30='2b.  Complex Form Data Entry'!$G$21, '2b.  Complex Form Data Entry'!K$21, IF(A30='2b.  Complex Form Data Entry'!$G$22,'2b.  Complex Form Data Entry'!K$22, IF(A30='2b.  Complex Form Data Entry'!$G$23, '2b.  Complex Form Data Entry'!K$23, IF(A30='2b.  Complex Form Data Entry'!$G$24, '2b.  Complex Form Data Entry'!$K$24, IF(A30='2b.  Complex Form Data Entry'!G$25,'2b.  Complex Form Data Entry'!K$25, IF(A30='2b.  Complex Form Data Entry'!G$26,'2b.  Complex Form Data Entry'!K$26, "   ")))))))</f>
        <v xml:space="preserve">   </v>
      </c>
      <c r="F30" s="143" t="str">
        <f>IF(A30="   ", "   ",  IF(A30='2b.  Complex Form Data Entry'!$G$21, '2b.  Complex Form Data Entry'!L$21, IF(A30='2b.  Complex Form Data Entry'!$G$22,'2b.  Complex Form Data Entry'!L$22, IF(A30='2b.  Complex Form Data Entry'!$G$23, '2b.  Complex Form Data Entry'!L$23, IF(A30='2b.  Complex Form Data Entry'!$G$24, '2b.  Complex Form Data Entry'!$L$24, IF(A30='2b.  Complex Form Data Entry'!G$25,'2b.  Complex Form Data Entry'!L$25, IF(A30='2b.  Complex Form Data Entry'!G$26,'2b.  Complex Form Data Entry'!L$26, "   ")))))))</f>
        <v xml:space="preserve">   </v>
      </c>
      <c r="G30" s="10" t="str">
        <f>IF(A30="", "   ", '2b.  Complex Form Data Entry'!D63)</f>
        <v xml:space="preserve"> </v>
      </c>
      <c r="H30" s="153" t="str">
        <f>IF('2b.  Complex Form Data Entry'!E63="", "   ",'2b.  Complex Form Data Entry'!E63)</f>
        <v xml:space="preserve">   </v>
      </c>
      <c r="I30" s="65">
        <f>'2b.  Complex Form Data Entry'!N63</f>
        <v>0</v>
      </c>
      <c r="J30" s="63">
        <f>'2b.  Complex Form Data Entry'!G63</f>
        <v>0</v>
      </c>
      <c r="K30" s="63">
        <f>'2b.  Complex Form Data Entry'!H63</f>
        <v>0</v>
      </c>
      <c r="L30" s="65">
        <f t="shared" si="2"/>
        <v>0</v>
      </c>
      <c r="M30" s="63">
        <f>'2b.  Complex Form Data Entry'!I63</f>
        <v>0</v>
      </c>
      <c r="N30" s="82">
        <f>'2b.  Complex Form Data Entry'!J63</f>
        <v>0</v>
      </c>
      <c r="O30" s="65">
        <f t="shared" si="0"/>
        <v>0</v>
      </c>
      <c r="P30" s="82">
        <f>'2b.  Complex Form Data Entry'!K63</f>
        <v>0</v>
      </c>
      <c r="Q30" s="82">
        <f>'2b.  Complex Form Data Entry'!L63</f>
        <v>0</v>
      </c>
      <c r="R30" s="65">
        <f t="shared" si="1"/>
        <v>0</v>
      </c>
      <c r="S30" s="71">
        <f>'2b.  Complex Form Data Entry'!M63</f>
        <v>0</v>
      </c>
      <c r="T30" s="7"/>
    </row>
    <row r="31" spans="1:20" ht="14.1" thickBot="1">
      <c r="A31" s="3"/>
      <c r="B31" s="4"/>
      <c r="C31" s="216" t="s">
        <v>140</v>
      </c>
      <c r="D31" s="5"/>
      <c r="E31" s="5"/>
      <c r="F31" s="5"/>
      <c r="G31" s="5"/>
      <c r="H31" s="154"/>
      <c r="I31" s="45">
        <f t="shared" ref="I31:S31" si="3">SUM(I25:I30)</f>
        <v>0</v>
      </c>
      <c r="J31" s="45">
        <f t="shared" si="3"/>
        <v>0</v>
      </c>
      <c r="K31" s="45">
        <f t="shared" si="3"/>
        <v>0</v>
      </c>
      <c r="L31" s="45">
        <f t="shared" si="2"/>
        <v>0</v>
      </c>
      <c r="M31" s="45">
        <f t="shared" si="3"/>
        <v>0</v>
      </c>
      <c r="N31" s="45">
        <f t="shared" si="3"/>
        <v>0</v>
      </c>
      <c r="O31" s="45">
        <f t="shared" si="0"/>
        <v>0</v>
      </c>
      <c r="P31" s="45">
        <f t="shared" ref="P31:Q31" si="4">SUM(P25:P30)</f>
        <v>0</v>
      </c>
      <c r="Q31" s="45">
        <f t="shared" si="4"/>
        <v>0</v>
      </c>
      <c r="R31" s="45">
        <f t="shared" si="1"/>
        <v>0</v>
      </c>
      <c r="S31" s="54">
        <f t="shared" si="3"/>
        <v>0</v>
      </c>
      <c r="T31" s="7"/>
    </row>
    <row r="32" spans="1:20" ht="3" customHeight="1">
      <c r="A32" s="247"/>
      <c r="B32" s="247"/>
      <c r="C32" s="247"/>
      <c r="D32" s="247"/>
      <c r="E32" s="247"/>
      <c r="F32" s="247"/>
      <c r="G32" s="247"/>
      <c r="H32" s="247"/>
      <c r="I32" s="247"/>
      <c r="J32" s="1"/>
      <c r="K32" s="1"/>
      <c r="L32" s="1"/>
      <c r="M32" s="1"/>
      <c r="N32" s="1"/>
      <c r="O32" s="1"/>
      <c r="P32" s="1"/>
      <c r="Q32" s="1"/>
      <c r="R32" s="1"/>
      <c r="T32" s="7"/>
    </row>
    <row r="33" spans="1:20" ht="15.6" thickBot="1">
      <c r="A33" s="6" t="s">
        <v>168</v>
      </c>
      <c r="B33" s="6"/>
      <c r="C33" s="247"/>
      <c r="D33" s="247"/>
      <c r="E33" s="247"/>
      <c r="F33" s="247"/>
      <c r="G33" s="247"/>
      <c r="H33" s="247"/>
      <c r="I33" s="247"/>
      <c r="J33" s="59"/>
      <c r="K33" s="247"/>
      <c r="L33" s="247"/>
      <c r="M33" s="247"/>
      <c r="N33" s="247"/>
      <c r="O33" s="247"/>
      <c r="P33" s="247"/>
      <c r="Q33" s="247"/>
      <c r="R33" s="247"/>
      <c r="T33" s="7"/>
    </row>
    <row r="34" spans="1:20" ht="41.1" thickBot="1">
      <c r="A34" s="369" t="s">
        <v>142</v>
      </c>
      <c r="B34" s="75"/>
      <c r="C34" s="76"/>
      <c r="D34" s="77" t="s">
        <v>136</v>
      </c>
      <c r="E34" s="78" t="s">
        <v>39</v>
      </c>
      <c r="F34" s="77" t="s">
        <v>40</v>
      </c>
      <c r="G34" s="77" t="s">
        <v>87</v>
      </c>
      <c r="H34" s="77" t="s">
        <v>89</v>
      </c>
      <c r="I34" s="77" t="str">
        <f>'2b.  Complex Form Data Entry'!N81</f>
        <v>Sum of Expenditures Prior to 2026</v>
      </c>
      <c r="J34" s="77">
        <f>'2b.  Complex Form Data Entry'!G19</f>
        <v>2026</v>
      </c>
      <c r="K34" s="78">
        <f>J34+1</f>
        <v>2027</v>
      </c>
      <c r="L34" s="78" t="str">
        <f>CONCATENATE(J34," / ",K34)</f>
        <v>2026 / 2027</v>
      </c>
      <c r="M34" s="78">
        <f>K34+1</f>
        <v>2028</v>
      </c>
      <c r="N34" s="78">
        <f>M34+1</f>
        <v>2029</v>
      </c>
      <c r="O34" s="78" t="str">
        <f>CONCATENATE(M34," / ",N34)</f>
        <v>2028 / 2029</v>
      </c>
      <c r="P34" s="78">
        <f>N34+1</f>
        <v>2030</v>
      </c>
      <c r="Q34" s="78">
        <f>P34+1</f>
        <v>2031</v>
      </c>
      <c r="R34" s="78" t="str">
        <f>CONCATENATE(P34," / ",Q34)</f>
        <v>2030 / 2031</v>
      </c>
      <c r="S34" s="79" t="s">
        <v>139</v>
      </c>
      <c r="T34" s="8"/>
    </row>
    <row r="35" spans="1:20" ht="13.5">
      <c r="A35" s="370" t="str">
        <f>IF('2b.  Complex Form Data Entry'!E80="", "   ", '2b.  Complex Form Data Entry'!E80)</f>
        <v xml:space="preserve">   </v>
      </c>
      <c r="B35" s="371"/>
      <c r="C35" s="372"/>
      <c r="D35" s="143" t="str">
        <f>IF(A35="   ", "   ",  IF(A35='2b.  Complex Form Data Entry'!$G$21, '2b.  Complex Form Data Entry'!J$21, IF(A35='2b.  Complex Form Data Entry'!$G$22,'2b.  Complex Form Data Entry'!J$22, IF(A35='2b.  Complex Form Data Entry'!$G$23, '2b.  Complex Form Data Entry'!J$23, IF(A35='2b.  Complex Form Data Entry'!$G$24, '2b.  Complex Form Data Entry'!$J$24, IF(A35='2b.  Complex Form Data Entry'!$G$25,'2b.  Complex Form Data Entry'!J$25, IF(A35='2b.  Complex Form Data Entry'!$G$26,'2b.  Complex Form Data Entry'!J$26, "   ")))))))</f>
        <v xml:space="preserve">   </v>
      </c>
      <c r="E35" s="73" t="str">
        <f>IF(A35="   ", "   ",  IF(A35='2b.  Complex Form Data Entry'!$G$21, '2b.  Complex Form Data Entry'!K$21, IF(A35='2b.  Complex Form Data Entry'!$G$22,'2b.  Complex Form Data Entry'!K$22, IF(A35='2b.  Complex Form Data Entry'!$G$23, '2b.  Complex Form Data Entry'!K$23, IF(A35='2b.  Complex Form Data Entry'!$G$24, '2b.  Complex Form Data Entry'!$K$24, IF(A35='2b.  Complex Form Data Entry'!G$25,'2b.  Complex Form Data Entry'!K$25, IF(A35='2b.  Complex Form Data Entry'!G$26,'2b.  Complex Form Data Entry'!K$26, "   ")))))))</f>
        <v xml:space="preserve">   </v>
      </c>
      <c r="F35" s="143" t="str">
        <f>IF(A35="   ", "   ",  IF(A35='2b.  Complex Form Data Entry'!$G$21, '2b.  Complex Form Data Entry'!L$21, IF(A35='2b.  Complex Form Data Entry'!$G$22,'2b.  Complex Form Data Entry'!L$22, IF(A35='2b.  Complex Form Data Entry'!$G$23, '2b.  Complex Form Data Entry'!L$23, IF(A35='2b.  Complex Form Data Entry'!$G$24, '2b.  Complex Form Data Entry'!$L$24, IF(A35='2b.  Complex Form Data Entry'!G$25,'2b.  Complex Form Data Entry'!L$25, IF(A35='2b.  Complex Form Data Entry'!G$26,'2b.  Complex Form Data Entry'!L$26, "   ")))))))</f>
        <v xml:space="preserve">   </v>
      </c>
      <c r="G35" s="64" t="str">
        <f>IF('2b.  Complex Form Data Entry'!I80="", "   ", '2b.  Complex Form Data Entry'!I80)</f>
        <v xml:space="preserve"> </v>
      </c>
      <c r="H35" s="36"/>
      <c r="I35" s="36"/>
      <c r="J35" s="13"/>
      <c r="K35" s="10"/>
      <c r="L35" s="11"/>
      <c r="M35" s="11"/>
      <c r="N35" s="10"/>
      <c r="O35" s="11"/>
      <c r="P35" s="11"/>
      <c r="Q35" s="11"/>
      <c r="R35" s="11"/>
      <c r="S35" s="80"/>
      <c r="T35" s="8"/>
    </row>
    <row r="36" spans="1:20" ht="13.5" customHeight="1">
      <c r="A36" s="12"/>
      <c r="B36" s="40" t="s">
        <v>72</v>
      </c>
      <c r="C36" s="16"/>
      <c r="D36" s="35"/>
      <c r="E36" s="35"/>
      <c r="F36" s="35"/>
      <c r="G36" s="35"/>
      <c r="H36" s="13" t="str">
        <f>IF('2b.  Complex Form Data Entry'!E82="", "  ", '2b.  Complex Form Data Entry'!E82)</f>
        <v xml:space="preserve">  </v>
      </c>
      <c r="I36" s="65">
        <f>'2b.  Complex Form Data Entry'!N82</f>
        <v>0</v>
      </c>
      <c r="J36" s="65">
        <f>'2b.  Complex Form Data Entry'!G82</f>
        <v>0</v>
      </c>
      <c r="K36" s="65">
        <f>'2b.  Complex Form Data Entry'!H82</f>
        <v>0</v>
      </c>
      <c r="L36" s="65">
        <f>J36+K36</f>
        <v>0</v>
      </c>
      <c r="M36" s="65">
        <f>'2b.  Complex Form Data Entry'!I82</f>
        <v>0</v>
      </c>
      <c r="N36" s="65">
        <f>'2b.  Complex Form Data Entry'!J82</f>
        <v>0</v>
      </c>
      <c r="O36" s="65">
        <f t="shared" ref="O36:O43" si="5">M36+N36</f>
        <v>0</v>
      </c>
      <c r="P36" s="65">
        <f>'2b.  Complex Form Data Entry'!K82</f>
        <v>0</v>
      </c>
      <c r="Q36" s="65">
        <f>'2b.  Complex Form Data Entry'!L82</f>
        <v>0</v>
      </c>
      <c r="R36" s="65">
        <f t="shared" ref="R36:R43" si="6">P36+Q36</f>
        <v>0</v>
      </c>
      <c r="S36" s="67">
        <f>'2b.  Complex Form Data Entry'!M82</f>
        <v>0</v>
      </c>
      <c r="T36" s="8"/>
    </row>
    <row r="37" spans="1:20" ht="13.5" customHeight="1">
      <c r="A37" s="12"/>
      <c r="B37" s="40" t="s">
        <v>74</v>
      </c>
      <c r="C37" s="16"/>
      <c r="D37" s="35"/>
      <c r="E37" s="35"/>
      <c r="F37" s="35"/>
      <c r="G37" s="35"/>
      <c r="H37" s="13" t="str">
        <f>IF('2b.  Complex Form Data Entry'!E83="", "  ", '2b.  Complex Form Data Entry'!E83)</f>
        <v xml:space="preserve">  </v>
      </c>
      <c r="I37" s="65">
        <f>'2b.  Complex Form Data Entry'!N83</f>
        <v>0</v>
      </c>
      <c r="J37" s="65">
        <f>'2b.  Complex Form Data Entry'!G83</f>
        <v>0</v>
      </c>
      <c r="K37" s="65">
        <f>'2b.  Complex Form Data Entry'!H83</f>
        <v>0</v>
      </c>
      <c r="L37" s="65">
        <f t="shared" ref="L37:L43" si="7">J37+K37</f>
        <v>0</v>
      </c>
      <c r="M37" s="65">
        <f>'2b.  Complex Form Data Entry'!I83</f>
        <v>0</v>
      </c>
      <c r="N37" s="65">
        <f>'2b.  Complex Form Data Entry'!J83</f>
        <v>0</v>
      </c>
      <c r="O37" s="65">
        <f t="shared" si="5"/>
        <v>0</v>
      </c>
      <c r="P37" s="65">
        <f>'2b.  Complex Form Data Entry'!K83</f>
        <v>0</v>
      </c>
      <c r="Q37" s="65">
        <f>'2b.  Complex Form Data Entry'!L83</f>
        <v>0</v>
      </c>
      <c r="R37" s="65">
        <f t="shared" si="6"/>
        <v>0</v>
      </c>
      <c r="S37" s="67">
        <f>'2b.  Complex Form Data Entry'!M83</f>
        <v>0</v>
      </c>
      <c r="T37" s="8"/>
    </row>
    <row r="38" spans="1:20" ht="13.5" customHeight="1">
      <c r="A38" s="12"/>
      <c r="B38" s="40" t="s">
        <v>76</v>
      </c>
      <c r="C38" s="16"/>
      <c r="D38" s="35"/>
      <c r="E38" s="35"/>
      <c r="F38" s="35"/>
      <c r="G38" s="35"/>
      <c r="H38" s="13" t="str">
        <f>IF('2b.  Complex Form Data Entry'!E84="", "  ", '2b.  Complex Form Data Entry'!E84)</f>
        <v xml:space="preserve">  </v>
      </c>
      <c r="I38" s="65">
        <f>'2b.  Complex Form Data Entry'!N84</f>
        <v>0</v>
      </c>
      <c r="J38" s="65">
        <f>'2b.  Complex Form Data Entry'!G84</f>
        <v>0</v>
      </c>
      <c r="K38" s="65">
        <f>'2b.  Complex Form Data Entry'!H84</f>
        <v>0</v>
      </c>
      <c r="L38" s="65">
        <f t="shared" si="7"/>
        <v>0</v>
      </c>
      <c r="M38" s="65">
        <f>'2b.  Complex Form Data Entry'!I84</f>
        <v>0</v>
      </c>
      <c r="N38" s="65">
        <f>'2b.  Complex Form Data Entry'!J84</f>
        <v>0</v>
      </c>
      <c r="O38" s="65">
        <f t="shared" si="5"/>
        <v>0</v>
      </c>
      <c r="P38" s="65">
        <f>'2b.  Complex Form Data Entry'!K84</f>
        <v>0</v>
      </c>
      <c r="Q38" s="65">
        <f>'2b.  Complex Form Data Entry'!L84</f>
        <v>0</v>
      </c>
      <c r="R38" s="65">
        <f t="shared" si="6"/>
        <v>0</v>
      </c>
      <c r="S38" s="67">
        <f>'2b.  Complex Form Data Entry'!M84</f>
        <v>0</v>
      </c>
      <c r="T38" s="8"/>
    </row>
    <row r="39" spans="1:20" ht="13.5" customHeight="1">
      <c r="A39" s="12"/>
      <c r="B39" s="292" t="s">
        <v>78</v>
      </c>
      <c r="C39" s="293"/>
      <c r="D39" s="35"/>
      <c r="E39" s="35"/>
      <c r="F39" s="35"/>
      <c r="G39" s="35"/>
      <c r="H39" s="13" t="str">
        <f>IF('2b.  Complex Form Data Entry'!E85="", "  ", '2b.  Complex Form Data Entry'!E85)</f>
        <v xml:space="preserve">  </v>
      </c>
      <c r="I39" s="65">
        <f>'2b.  Complex Form Data Entry'!N85</f>
        <v>0</v>
      </c>
      <c r="J39" s="65">
        <f>'2b.  Complex Form Data Entry'!G85</f>
        <v>0</v>
      </c>
      <c r="K39" s="65">
        <f>'2b.  Complex Form Data Entry'!H85</f>
        <v>0</v>
      </c>
      <c r="L39" s="65">
        <f t="shared" si="7"/>
        <v>0</v>
      </c>
      <c r="M39" s="65">
        <f>'2b.  Complex Form Data Entry'!I85</f>
        <v>0</v>
      </c>
      <c r="N39" s="65">
        <f>'2b.  Complex Form Data Entry'!J85</f>
        <v>0</v>
      </c>
      <c r="O39" s="65">
        <f t="shared" si="5"/>
        <v>0</v>
      </c>
      <c r="P39" s="65">
        <f>'2b.  Complex Form Data Entry'!K85</f>
        <v>0</v>
      </c>
      <c r="Q39" s="65">
        <f>'2b.  Complex Form Data Entry'!L85</f>
        <v>0</v>
      </c>
      <c r="R39" s="65">
        <f t="shared" si="6"/>
        <v>0</v>
      </c>
      <c r="S39" s="67">
        <f>'2b.  Complex Form Data Entry'!M85</f>
        <v>0</v>
      </c>
      <c r="T39" s="8"/>
    </row>
    <row r="40" spans="1:20" ht="13.5" customHeight="1">
      <c r="A40" s="12"/>
      <c r="B40" s="292" t="s">
        <v>80</v>
      </c>
      <c r="C40" s="293"/>
      <c r="D40" s="35"/>
      <c r="E40" s="35"/>
      <c r="F40" s="35"/>
      <c r="G40" s="35"/>
      <c r="H40" s="13" t="str">
        <f>IF('2b.  Complex Form Data Entry'!E86="", "  ", '2b.  Complex Form Data Entry'!E86)</f>
        <v xml:space="preserve">  </v>
      </c>
      <c r="I40" s="65">
        <f>'2b.  Complex Form Data Entry'!N86</f>
        <v>0</v>
      </c>
      <c r="J40" s="65">
        <f>'2b.  Complex Form Data Entry'!G86</f>
        <v>0</v>
      </c>
      <c r="K40" s="65">
        <f>'2b.  Complex Form Data Entry'!H86</f>
        <v>0</v>
      </c>
      <c r="L40" s="65">
        <f t="shared" si="7"/>
        <v>0</v>
      </c>
      <c r="M40" s="65">
        <f>'2b.  Complex Form Data Entry'!I86</f>
        <v>0</v>
      </c>
      <c r="N40" s="65">
        <f>'2b.  Complex Form Data Entry'!J86</f>
        <v>0</v>
      </c>
      <c r="O40" s="65">
        <f t="shared" si="5"/>
        <v>0</v>
      </c>
      <c r="P40" s="65">
        <f>'2b.  Complex Form Data Entry'!K86</f>
        <v>0</v>
      </c>
      <c r="Q40" s="65">
        <f>'2b.  Complex Form Data Entry'!L86</f>
        <v>0</v>
      </c>
      <c r="R40" s="65">
        <f t="shared" si="6"/>
        <v>0</v>
      </c>
      <c r="S40" s="67">
        <f>'2b.  Complex Form Data Entry'!M86</f>
        <v>0</v>
      </c>
      <c r="T40" s="8"/>
    </row>
    <row r="41" spans="1:20" ht="13.5" customHeight="1">
      <c r="A41" s="12"/>
      <c r="B41" s="292" t="s">
        <v>82</v>
      </c>
      <c r="C41" s="293"/>
      <c r="D41" s="35"/>
      <c r="E41" s="35"/>
      <c r="F41" s="35"/>
      <c r="G41" s="35"/>
      <c r="H41" s="13" t="str">
        <f>IF('2b.  Complex Form Data Entry'!E87="", "  ", '2b.  Complex Form Data Entry'!E87)</f>
        <v xml:space="preserve">  </v>
      </c>
      <c r="I41" s="65">
        <f>'2b.  Complex Form Data Entry'!N87</f>
        <v>0</v>
      </c>
      <c r="J41" s="65">
        <f>'2b.  Complex Form Data Entry'!G87</f>
        <v>0</v>
      </c>
      <c r="K41" s="65">
        <f>'2b.  Complex Form Data Entry'!H87</f>
        <v>0</v>
      </c>
      <c r="L41" s="65">
        <f t="shared" si="7"/>
        <v>0</v>
      </c>
      <c r="M41" s="65">
        <f>'2b.  Complex Form Data Entry'!I87</f>
        <v>0</v>
      </c>
      <c r="N41" s="65">
        <f>'2b.  Complex Form Data Entry'!J87</f>
        <v>0</v>
      </c>
      <c r="O41" s="65">
        <f t="shared" si="5"/>
        <v>0</v>
      </c>
      <c r="P41" s="65">
        <f>'2b.  Complex Form Data Entry'!K87</f>
        <v>0</v>
      </c>
      <c r="Q41" s="65">
        <f>'2b.  Complex Form Data Entry'!L87</f>
        <v>0</v>
      </c>
      <c r="R41" s="65">
        <f t="shared" si="6"/>
        <v>0</v>
      </c>
      <c r="S41" s="67">
        <f>'2b.  Complex Form Data Entry'!M87</f>
        <v>0</v>
      </c>
      <c r="T41" s="8"/>
    </row>
    <row r="42" spans="1:20" ht="13.5" customHeight="1">
      <c r="A42" s="12"/>
      <c r="B42" s="294" t="s">
        <v>83</v>
      </c>
      <c r="C42" s="295"/>
      <c r="D42" s="35"/>
      <c r="E42" s="35"/>
      <c r="F42" s="35"/>
      <c r="G42" s="35"/>
      <c r="H42" s="13" t="str">
        <f>IF('2b.  Complex Form Data Entry'!E88="", "  ", '2b.  Complex Form Data Entry'!E88)</f>
        <v xml:space="preserve">  </v>
      </c>
      <c r="I42" s="65">
        <f>'2b.  Complex Form Data Entry'!N88</f>
        <v>0</v>
      </c>
      <c r="J42" s="65">
        <f>'2b.  Complex Form Data Entry'!G88</f>
        <v>0</v>
      </c>
      <c r="K42" s="65">
        <f>'2b.  Complex Form Data Entry'!H88</f>
        <v>0</v>
      </c>
      <c r="L42" s="65">
        <f t="shared" si="7"/>
        <v>0</v>
      </c>
      <c r="M42" s="65">
        <f>'2b.  Complex Form Data Entry'!I88</f>
        <v>0</v>
      </c>
      <c r="N42" s="65">
        <f>'2b.  Complex Form Data Entry'!J88</f>
        <v>0</v>
      </c>
      <c r="O42" s="65">
        <f t="shared" si="5"/>
        <v>0</v>
      </c>
      <c r="P42" s="65">
        <f>'2b.  Complex Form Data Entry'!K88</f>
        <v>0</v>
      </c>
      <c r="Q42" s="65">
        <f>'2b.  Complex Form Data Entry'!L88</f>
        <v>0</v>
      </c>
      <c r="R42" s="65">
        <f t="shared" si="6"/>
        <v>0</v>
      </c>
      <c r="S42" s="67">
        <f>'2b.  Complex Form Data Entry'!M88</f>
        <v>0</v>
      </c>
      <c r="T42" s="8"/>
    </row>
    <row r="43" spans="1:20" ht="13.5">
      <c r="A43" s="20"/>
      <c r="B43" s="21"/>
      <c r="C43" s="22" t="s">
        <v>143</v>
      </c>
      <c r="D43" s="23"/>
      <c r="E43" s="23"/>
      <c r="F43" s="23"/>
      <c r="G43" s="23"/>
      <c r="H43" s="155"/>
      <c r="I43" s="52">
        <f t="shared" ref="I43:S43" si="8">SUM(I36:I42)</f>
        <v>0</v>
      </c>
      <c r="J43" s="52">
        <f t="shared" si="8"/>
        <v>0</v>
      </c>
      <c r="K43" s="52">
        <f t="shared" si="8"/>
        <v>0</v>
      </c>
      <c r="L43" s="52">
        <f t="shared" si="7"/>
        <v>0</v>
      </c>
      <c r="M43" s="52">
        <f t="shared" si="8"/>
        <v>0</v>
      </c>
      <c r="N43" s="52">
        <f t="shared" si="8"/>
        <v>0</v>
      </c>
      <c r="O43" s="52">
        <f t="shared" si="5"/>
        <v>0</v>
      </c>
      <c r="P43" s="52">
        <f t="shared" ref="P43:Q43" si="9">SUM(P36:P42)</f>
        <v>0</v>
      </c>
      <c r="Q43" s="52">
        <f t="shared" si="9"/>
        <v>0</v>
      </c>
      <c r="R43" s="52">
        <f t="shared" si="6"/>
        <v>0</v>
      </c>
      <c r="S43" s="53">
        <f t="shared" si="8"/>
        <v>0</v>
      </c>
      <c r="T43" s="8"/>
    </row>
    <row r="44" spans="1:20" ht="3" customHeight="1">
      <c r="A44" s="12"/>
      <c r="B44" s="14"/>
      <c r="C44" s="17"/>
      <c r="D44" s="10"/>
      <c r="E44" s="10"/>
      <c r="F44" s="10"/>
      <c r="G44" s="10"/>
      <c r="H44" s="13"/>
      <c r="I44" s="37"/>
      <c r="J44" s="18"/>
      <c r="K44" s="18"/>
      <c r="L44" s="18"/>
      <c r="M44" s="18"/>
      <c r="N44" s="18"/>
      <c r="O44" s="18"/>
      <c r="P44" s="18"/>
      <c r="Q44" s="18"/>
      <c r="R44" s="217"/>
      <c r="S44" s="19"/>
      <c r="T44" s="8"/>
    </row>
    <row r="45" spans="1:20" ht="13.5">
      <c r="A45" s="373" t="str">
        <f>IF('2b.  Complex Form Data Entry'!E91="", "   ", '2b.  Complex Form Data Entry'!E91)</f>
        <v xml:space="preserve">   </v>
      </c>
      <c r="B45" s="374"/>
      <c r="C45" s="375"/>
      <c r="D45" s="143" t="str">
        <f>IF(A45="   ", "   ",  IF(A45='2b.  Complex Form Data Entry'!$G$21, '2b.  Complex Form Data Entry'!J$21, IF(A45='2b.  Complex Form Data Entry'!$G$22,'2b.  Complex Form Data Entry'!J$22, IF(A45='2b.  Complex Form Data Entry'!$G$23, '2b.  Complex Form Data Entry'!J$23, IF(A45='2b.  Complex Form Data Entry'!$G$24, '2b.  Complex Form Data Entry'!$J$24, IF(A45='2b.  Complex Form Data Entry'!$G$25,'2b.  Complex Form Data Entry'!J$25, IF(A45='2b.  Complex Form Data Entry'!$G$26,'2b.  Complex Form Data Entry'!J$26, "   ")))))))</f>
        <v xml:space="preserve">   </v>
      </c>
      <c r="E45" s="73" t="str">
        <f>IF(A45="   ", "   ",  IF(A45='2b.  Complex Form Data Entry'!$G$21, '2b.  Complex Form Data Entry'!K$21, IF(A45='2b.  Complex Form Data Entry'!$G$22,'2b.  Complex Form Data Entry'!K$22, IF(A45='2b.  Complex Form Data Entry'!$G$23, '2b.  Complex Form Data Entry'!K$23, IF(A45='2b.  Complex Form Data Entry'!$G$24, '2b.  Complex Form Data Entry'!$K$24, IF(A45='2b.  Complex Form Data Entry'!G$25,'2b.  Complex Form Data Entry'!K$25, IF(A45='2b.  Complex Form Data Entry'!G$26,'2b.  Complex Form Data Entry'!K$26, "   ")))))))</f>
        <v xml:space="preserve">   </v>
      </c>
      <c r="F45" s="143" t="str">
        <f>IF(A45="   ", "   ",  IF(A45='2b.  Complex Form Data Entry'!$G$21, '2b.  Complex Form Data Entry'!L$21, IF(A45='2b.  Complex Form Data Entry'!$G$22,'2b.  Complex Form Data Entry'!L$22, IF(A45='2b.  Complex Form Data Entry'!$G$23, '2b.  Complex Form Data Entry'!L$23, IF(A45='2b.  Complex Form Data Entry'!$G$24, '2b.  Complex Form Data Entry'!$L$24, IF(A45='2b.  Complex Form Data Entry'!G$25,'2b.  Complex Form Data Entry'!L$25, IF(A45='2b.  Complex Form Data Entry'!G$26,'2b.  Complex Form Data Entry'!L$26, "   ")))))))</f>
        <v xml:space="preserve">   </v>
      </c>
      <c r="G45" s="64" t="str">
        <f>IF('2b.  Complex Form Data Entry'!I91="", "   ", '2b.  Complex Form Data Entry'!I91)</f>
        <v xml:space="preserve"> </v>
      </c>
      <c r="H45" s="153"/>
      <c r="I45" s="38"/>
      <c r="J45" s="30"/>
      <c r="K45" s="30"/>
      <c r="L45" s="30"/>
      <c r="M45" s="30"/>
      <c r="N45" s="30"/>
      <c r="O45" s="30"/>
      <c r="P45" s="30"/>
      <c r="Q45" s="30"/>
      <c r="R45" s="218"/>
      <c r="S45" s="31"/>
      <c r="T45" s="8"/>
    </row>
    <row r="46" spans="1:20" ht="13.5" customHeight="1">
      <c r="A46" s="15"/>
      <c r="B46" s="40" t="s">
        <v>72</v>
      </c>
      <c r="C46" s="16"/>
      <c r="D46" s="35"/>
      <c r="E46" s="35"/>
      <c r="F46" s="35"/>
      <c r="G46" s="35"/>
      <c r="H46" s="13" t="str">
        <f>IF('2b.  Complex Form Data Entry'!E93="", "  ", '2b.  Complex Form Data Entry'!E93)</f>
        <v xml:space="preserve">  </v>
      </c>
      <c r="I46" s="376">
        <f>'2b.  Complex Form Data Entry'!N93</f>
        <v>0</v>
      </c>
      <c r="J46" s="376">
        <f>'2b.  Complex Form Data Entry'!G93</f>
        <v>0</v>
      </c>
      <c r="K46" s="376">
        <f>'2b.  Complex Form Data Entry'!H93</f>
        <v>0</v>
      </c>
      <c r="L46" s="65">
        <f t="shared" ref="L46:L95" si="10">J46+K46</f>
        <v>0</v>
      </c>
      <c r="M46" s="376">
        <f>'2b.  Complex Form Data Entry'!I93</f>
        <v>0</v>
      </c>
      <c r="N46" s="376">
        <f>'2b.  Complex Form Data Entry'!J93</f>
        <v>0</v>
      </c>
      <c r="O46" s="65">
        <f t="shared" ref="O46:O95" si="11">M46+N46</f>
        <v>0</v>
      </c>
      <c r="P46" s="376">
        <f>'2b.  Complex Form Data Entry'!K93</f>
        <v>0</v>
      </c>
      <c r="Q46" s="376">
        <f>'2b.  Complex Form Data Entry'!L93</f>
        <v>0</v>
      </c>
      <c r="R46" s="65">
        <f t="shared" ref="R46:R95" si="12">P46+Q46</f>
        <v>0</v>
      </c>
      <c r="S46" s="67">
        <f>'2b.  Complex Form Data Entry'!M93</f>
        <v>0</v>
      </c>
      <c r="T46" s="8"/>
    </row>
    <row r="47" spans="1:20" ht="13.5" customHeight="1">
      <c r="A47" s="15"/>
      <c r="B47" s="40" t="s">
        <v>74</v>
      </c>
      <c r="C47" s="16"/>
      <c r="D47" s="35"/>
      <c r="E47" s="35"/>
      <c r="F47" s="35"/>
      <c r="G47" s="35"/>
      <c r="H47" s="13" t="str">
        <f>IF('2b.  Complex Form Data Entry'!E94="", "  ", '2b.  Complex Form Data Entry'!E94)</f>
        <v xml:space="preserve">  </v>
      </c>
      <c r="I47" s="376">
        <f>'2b.  Complex Form Data Entry'!N94</f>
        <v>0</v>
      </c>
      <c r="J47" s="376">
        <f>'2b.  Complex Form Data Entry'!G94</f>
        <v>0</v>
      </c>
      <c r="K47" s="376">
        <f>'2b.  Complex Form Data Entry'!H94</f>
        <v>0</v>
      </c>
      <c r="L47" s="65">
        <f t="shared" si="10"/>
        <v>0</v>
      </c>
      <c r="M47" s="376">
        <f>'2b.  Complex Form Data Entry'!I94</f>
        <v>0</v>
      </c>
      <c r="N47" s="376">
        <f>'2b.  Complex Form Data Entry'!J94</f>
        <v>0</v>
      </c>
      <c r="O47" s="65">
        <f t="shared" si="11"/>
        <v>0</v>
      </c>
      <c r="P47" s="376">
        <f>'2b.  Complex Form Data Entry'!K94</f>
        <v>0</v>
      </c>
      <c r="Q47" s="376">
        <f>'2b.  Complex Form Data Entry'!L94</f>
        <v>0</v>
      </c>
      <c r="R47" s="65">
        <f t="shared" si="12"/>
        <v>0</v>
      </c>
      <c r="S47" s="67">
        <f>'2b.  Complex Form Data Entry'!M94</f>
        <v>0</v>
      </c>
      <c r="T47" s="8"/>
    </row>
    <row r="48" spans="1:20" ht="13.5" customHeight="1">
      <c r="A48" s="15"/>
      <c r="B48" s="40" t="s">
        <v>76</v>
      </c>
      <c r="C48" s="16"/>
      <c r="D48" s="35"/>
      <c r="E48" s="35"/>
      <c r="F48" s="35"/>
      <c r="G48" s="35"/>
      <c r="H48" s="13" t="str">
        <f>IF('2b.  Complex Form Data Entry'!E95="", "  ", '2b.  Complex Form Data Entry'!E95)</f>
        <v xml:space="preserve">  </v>
      </c>
      <c r="I48" s="376">
        <f>'2b.  Complex Form Data Entry'!N95</f>
        <v>0</v>
      </c>
      <c r="J48" s="376">
        <f>'2b.  Complex Form Data Entry'!G95</f>
        <v>0</v>
      </c>
      <c r="K48" s="376">
        <f>'2b.  Complex Form Data Entry'!H95</f>
        <v>0</v>
      </c>
      <c r="L48" s="65">
        <f t="shared" si="10"/>
        <v>0</v>
      </c>
      <c r="M48" s="376">
        <f>'2b.  Complex Form Data Entry'!I95</f>
        <v>0</v>
      </c>
      <c r="N48" s="376">
        <f>'2b.  Complex Form Data Entry'!J95</f>
        <v>0</v>
      </c>
      <c r="O48" s="65">
        <f t="shared" si="11"/>
        <v>0</v>
      </c>
      <c r="P48" s="376">
        <f>'2b.  Complex Form Data Entry'!K95</f>
        <v>0</v>
      </c>
      <c r="Q48" s="376">
        <f>'2b.  Complex Form Data Entry'!L95</f>
        <v>0</v>
      </c>
      <c r="R48" s="65">
        <f t="shared" si="12"/>
        <v>0</v>
      </c>
      <c r="S48" s="67">
        <f>'2b.  Complex Form Data Entry'!M95</f>
        <v>0</v>
      </c>
      <c r="T48" s="8"/>
    </row>
    <row r="49" spans="1:20" ht="13.5" customHeight="1">
      <c r="A49" s="15"/>
      <c r="B49" s="292" t="s">
        <v>78</v>
      </c>
      <c r="C49" s="293"/>
      <c r="D49" s="35"/>
      <c r="E49" s="35"/>
      <c r="F49" s="35"/>
      <c r="G49" s="35"/>
      <c r="H49" s="13" t="str">
        <f>IF('2b.  Complex Form Data Entry'!E96="", "  ", '2b.  Complex Form Data Entry'!E96)</f>
        <v xml:space="preserve">  </v>
      </c>
      <c r="I49" s="376">
        <f>'2b.  Complex Form Data Entry'!N96</f>
        <v>0</v>
      </c>
      <c r="J49" s="376">
        <f>'2b.  Complex Form Data Entry'!G96</f>
        <v>0</v>
      </c>
      <c r="K49" s="376">
        <f>'2b.  Complex Form Data Entry'!H96</f>
        <v>0</v>
      </c>
      <c r="L49" s="65">
        <f t="shared" si="10"/>
        <v>0</v>
      </c>
      <c r="M49" s="376">
        <f>'2b.  Complex Form Data Entry'!I96</f>
        <v>0</v>
      </c>
      <c r="N49" s="376">
        <f>'2b.  Complex Form Data Entry'!J96</f>
        <v>0</v>
      </c>
      <c r="O49" s="65">
        <f t="shared" si="11"/>
        <v>0</v>
      </c>
      <c r="P49" s="376">
        <f>'2b.  Complex Form Data Entry'!K96</f>
        <v>0</v>
      </c>
      <c r="Q49" s="376">
        <f>'2b.  Complex Form Data Entry'!L96</f>
        <v>0</v>
      </c>
      <c r="R49" s="65">
        <f t="shared" si="12"/>
        <v>0</v>
      </c>
      <c r="S49" s="67">
        <f>'2b.  Complex Form Data Entry'!M96</f>
        <v>0</v>
      </c>
      <c r="T49" s="8"/>
    </row>
    <row r="50" spans="1:20" ht="13.5" customHeight="1">
      <c r="A50" s="15"/>
      <c r="B50" s="292" t="s">
        <v>80</v>
      </c>
      <c r="C50" s="293"/>
      <c r="D50" s="35"/>
      <c r="E50" s="35"/>
      <c r="F50" s="35"/>
      <c r="G50" s="35"/>
      <c r="H50" s="13" t="str">
        <f>IF('2b.  Complex Form Data Entry'!E97="", "  ", '2b.  Complex Form Data Entry'!E97)</f>
        <v xml:space="preserve">  </v>
      </c>
      <c r="I50" s="376">
        <f>'2b.  Complex Form Data Entry'!N97</f>
        <v>0</v>
      </c>
      <c r="J50" s="376">
        <f>'2b.  Complex Form Data Entry'!G97</f>
        <v>0</v>
      </c>
      <c r="K50" s="376">
        <f>'2b.  Complex Form Data Entry'!H97</f>
        <v>0</v>
      </c>
      <c r="L50" s="65">
        <f t="shared" si="10"/>
        <v>0</v>
      </c>
      <c r="M50" s="376">
        <f>'2b.  Complex Form Data Entry'!I97</f>
        <v>0</v>
      </c>
      <c r="N50" s="376">
        <f>'2b.  Complex Form Data Entry'!J97</f>
        <v>0</v>
      </c>
      <c r="O50" s="65">
        <f t="shared" si="11"/>
        <v>0</v>
      </c>
      <c r="P50" s="376">
        <f>'2b.  Complex Form Data Entry'!K97</f>
        <v>0</v>
      </c>
      <c r="Q50" s="376">
        <f>'2b.  Complex Form Data Entry'!L97</f>
        <v>0</v>
      </c>
      <c r="R50" s="65">
        <f t="shared" si="12"/>
        <v>0</v>
      </c>
      <c r="S50" s="67">
        <f>'2b.  Complex Form Data Entry'!M97</f>
        <v>0</v>
      </c>
      <c r="T50" s="8"/>
    </row>
    <row r="51" spans="1:20" ht="13.5" customHeight="1">
      <c r="A51" s="15"/>
      <c r="B51" s="292" t="s">
        <v>82</v>
      </c>
      <c r="C51" s="293"/>
      <c r="D51" s="35"/>
      <c r="E51" s="35"/>
      <c r="F51" s="35"/>
      <c r="G51" s="35"/>
      <c r="H51" s="13" t="str">
        <f>IF('2b.  Complex Form Data Entry'!E98="", "  ", '2b.  Complex Form Data Entry'!E98)</f>
        <v xml:space="preserve">  </v>
      </c>
      <c r="I51" s="376">
        <f>'2b.  Complex Form Data Entry'!N98</f>
        <v>0</v>
      </c>
      <c r="J51" s="376">
        <f>'2b.  Complex Form Data Entry'!G98</f>
        <v>0</v>
      </c>
      <c r="K51" s="376">
        <f>'2b.  Complex Form Data Entry'!H98</f>
        <v>0</v>
      </c>
      <c r="L51" s="65">
        <f t="shared" si="10"/>
        <v>0</v>
      </c>
      <c r="M51" s="376">
        <f>'2b.  Complex Form Data Entry'!I98</f>
        <v>0</v>
      </c>
      <c r="N51" s="376">
        <f>'2b.  Complex Form Data Entry'!J98</f>
        <v>0</v>
      </c>
      <c r="O51" s="65">
        <f t="shared" si="11"/>
        <v>0</v>
      </c>
      <c r="P51" s="376">
        <f>'2b.  Complex Form Data Entry'!K98</f>
        <v>0</v>
      </c>
      <c r="Q51" s="376">
        <f>'2b.  Complex Form Data Entry'!L98</f>
        <v>0</v>
      </c>
      <c r="R51" s="65">
        <f t="shared" si="12"/>
        <v>0</v>
      </c>
      <c r="S51" s="67">
        <f>'2b.  Complex Form Data Entry'!M98</f>
        <v>0</v>
      </c>
      <c r="T51" s="8"/>
    </row>
    <row r="52" spans="1:20" ht="13.5" customHeight="1">
      <c r="A52" s="15"/>
      <c r="B52" s="294" t="s">
        <v>83</v>
      </c>
      <c r="C52" s="295"/>
      <c r="D52" s="35"/>
      <c r="E52" s="35"/>
      <c r="F52" s="35"/>
      <c r="G52" s="35"/>
      <c r="H52" s="13" t="str">
        <f>IF('2b.  Complex Form Data Entry'!E99="", "  ", '2b.  Complex Form Data Entry'!E99)</f>
        <v xml:space="preserve">  </v>
      </c>
      <c r="I52" s="376">
        <f>'2b.  Complex Form Data Entry'!N99</f>
        <v>0</v>
      </c>
      <c r="J52" s="376">
        <f>'2b.  Complex Form Data Entry'!G99</f>
        <v>0</v>
      </c>
      <c r="K52" s="376">
        <f>'2b.  Complex Form Data Entry'!H99</f>
        <v>0</v>
      </c>
      <c r="L52" s="65">
        <f t="shared" si="10"/>
        <v>0</v>
      </c>
      <c r="M52" s="376">
        <f>'2b.  Complex Form Data Entry'!I99</f>
        <v>0</v>
      </c>
      <c r="N52" s="376">
        <f>'2b.  Complex Form Data Entry'!J99</f>
        <v>0</v>
      </c>
      <c r="O52" s="65">
        <f t="shared" si="11"/>
        <v>0</v>
      </c>
      <c r="P52" s="376">
        <f>'2b.  Complex Form Data Entry'!K99</f>
        <v>0</v>
      </c>
      <c r="Q52" s="376">
        <f>'2b.  Complex Form Data Entry'!L99</f>
        <v>0</v>
      </c>
      <c r="R52" s="65">
        <f t="shared" si="12"/>
        <v>0</v>
      </c>
      <c r="S52" s="67">
        <f>'2b.  Complex Form Data Entry'!M99</f>
        <v>0</v>
      </c>
      <c r="T52" s="8"/>
    </row>
    <row r="53" spans="1:20" ht="13.5">
      <c r="A53" s="20"/>
      <c r="B53" s="21"/>
      <c r="C53" s="22" t="s">
        <v>143</v>
      </c>
      <c r="D53" s="23"/>
      <c r="E53" s="23"/>
      <c r="F53" s="23"/>
      <c r="G53" s="23"/>
      <c r="H53" s="155"/>
      <c r="I53" s="52">
        <f t="shared" ref="I53:S53" si="13">SUM(I46:I52)</f>
        <v>0</v>
      </c>
      <c r="J53" s="52">
        <f t="shared" si="13"/>
        <v>0</v>
      </c>
      <c r="K53" s="52">
        <f t="shared" si="13"/>
        <v>0</v>
      </c>
      <c r="L53" s="52">
        <f t="shared" si="10"/>
        <v>0</v>
      </c>
      <c r="M53" s="52">
        <f t="shared" si="13"/>
        <v>0</v>
      </c>
      <c r="N53" s="52">
        <f t="shared" si="13"/>
        <v>0</v>
      </c>
      <c r="O53" s="52">
        <f t="shared" si="11"/>
        <v>0</v>
      </c>
      <c r="P53" s="52">
        <f t="shared" ref="P53:Q53" si="14">SUM(P46:P52)</f>
        <v>0</v>
      </c>
      <c r="Q53" s="52">
        <f t="shared" si="14"/>
        <v>0</v>
      </c>
      <c r="R53" s="52">
        <f t="shared" si="12"/>
        <v>0</v>
      </c>
      <c r="S53" s="53">
        <f t="shared" si="13"/>
        <v>0</v>
      </c>
      <c r="T53" s="8"/>
    </row>
    <row r="54" spans="1:20" ht="3" customHeight="1">
      <c r="A54" s="12"/>
      <c r="B54" s="14"/>
      <c r="C54" s="9"/>
      <c r="D54" s="10"/>
      <c r="E54" s="10"/>
      <c r="F54" s="10"/>
      <c r="G54" s="10"/>
      <c r="H54" s="156"/>
      <c r="I54" s="48"/>
      <c r="J54" s="49"/>
      <c r="K54" s="49"/>
      <c r="L54" s="65">
        <f t="shared" si="10"/>
        <v>0</v>
      </c>
      <c r="M54" s="50"/>
      <c r="N54" s="49"/>
      <c r="O54" s="65">
        <f t="shared" si="11"/>
        <v>0</v>
      </c>
      <c r="P54" s="49"/>
      <c r="Q54" s="49"/>
      <c r="R54" s="65">
        <f t="shared" si="12"/>
        <v>0</v>
      </c>
      <c r="S54" s="51"/>
      <c r="T54" s="8"/>
    </row>
    <row r="55" spans="1:20" ht="13.5">
      <c r="A55" s="373" t="str">
        <f>IF('2b.  Complex Form Data Entry'!E102="", "   ", '2b.  Complex Form Data Entry'!E102)</f>
        <v xml:space="preserve">   </v>
      </c>
      <c r="B55" s="374"/>
      <c r="C55" s="375"/>
      <c r="D55" s="143" t="str">
        <f>IF(A55="   ", "   ",  IF(A55='2b.  Complex Form Data Entry'!$G$21, '2b.  Complex Form Data Entry'!J$21, IF(A55='2b.  Complex Form Data Entry'!$G$22,'2b.  Complex Form Data Entry'!J$22, IF(A55='2b.  Complex Form Data Entry'!$G$23, '2b.  Complex Form Data Entry'!J$23, IF(A55='2b.  Complex Form Data Entry'!$G$24, '2b.  Complex Form Data Entry'!$J$24, IF(A55='2b.  Complex Form Data Entry'!$G$25,'2b.  Complex Form Data Entry'!J$25, IF(A55='2b.  Complex Form Data Entry'!$G$26,'2b.  Complex Form Data Entry'!J$26, "   ")))))))</f>
        <v xml:space="preserve">   </v>
      </c>
      <c r="E55" s="73" t="str">
        <f>IF(A55="   ", "   ",  IF(A55='2b.  Complex Form Data Entry'!$G$21, '2b.  Complex Form Data Entry'!K$21, IF(A55='2b.  Complex Form Data Entry'!$G$22,'2b.  Complex Form Data Entry'!K$22, IF(A55='2b.  Complex Form Data Entry'!$G$23, '2b.  Complex Form Data Entry'!K$23, IF(A55='2b.  Complex Form Data Entry'!$G$24, '2b.  Complex Form Data Entry'!$K$24, IF(A55='2b.  Complex Form Data Entry'!G$25,'2b.  Complex Form Data Entry'!K$25, IF(A55='2b.  Complex Form Data Entry'!G$26,'2b.  Complex Form Data Entry'!K$26, "   ")))))))</f>
        <v xml:space="preserve">   </v>
      </c>
      <c r="F55" s="143" t="str">
        <f>IF(A55="   ", "   ",  IF(A55='2b.  Complex Form Data Entry'!$G$21, '2b.  Complex Form Data Entry'!L$21, IF(A55='2b.  Complex Form Data Entry'!$G$22,'2b.  Complex Form Data Entry'!L$22, IF(A55='2b.  Complex Form Data Entry'!$G$23, '2b.  Complex Form Data Entry'!L$23, IF(A55='2b.  Complex Form Data Entry'!$G$24, '2b.  Complex Form Data Entry'!$L$24, IF(A55='2b.  Complex Form Data Entry'!$G$25,'2b.  Complex Form Data Entry'!$L$25, IF(A55='2b.  Complex Form Data Entry'!$G$26,'2b.  Complex Form Data Entry'!$L$26, "   ")))))))</f>
        <v xml:space="preserve">   </v>
      </c>
      <c r="G55" s="64" t="str">
        <f>IF('2b.  Complex Form Data Entry'!I102="", "   ", '2b.  Complex Form Data Entry'!I102)</f>
        <v xml:space="preserve"> </v>
      </c>
      <c r="H55" s="153"/>
      <c r="I55" s="38"/>
      <c r="J55" s="30"/>
      <c r="K55" s="30"/>
      <c r="L55" s="65">
        <f t="shared" si="10"/>
        <v>0</v>
      </c>
      <c r="M55" s="30"/>
      <c r="N55" s="30"/>
      <c r="O55" s="65">
        <f t="shared" si="11"/>
        <v>0</v>
      </c>
      <c r="P55" s="30"/>
      <c r="Q55" s="30"/>
      <c r="R55" s="65">
        <f t="shared" si="12"/>
        <v>0</v>
      </c>
      <c r="S55" s="31"/>
      <c r="T55" s="8"/>
    </row>
    <row r="56" spans="1:20" ht="13.5" customHeight="1">
      <c r="A56" s="15"/>
      <c r="B56" s="40" t="s">
        <v>72</v>
      </c>
      <c r="C56" s="16"/>
      <c r="D56" s="35"/>
      <c r="E56" s="35"/>
      <c r="F56" s="35"/>
      <c r="G56" s="35"/>
      <c r="H56" s="13" t="str">
        <f>IF('2b.  Complex Form Data Entry'!E104="", "  ", '2b.  Complex Form Data Entry'!E104)</f>
        <v xml:space="preserve">  </v>
      </c>
      <c r="I56" s="376">
        <f>'2b.  Complex Form Data Entry'!N104</f>
        <v>0</v>
      </c>
      <c r="J56" s="376">
        <f>'2b.  Complex Form Data Entry'!G104</f>
        <v>0</v>
      </c>
      <c r="K56" s="376">
        <f>'2b.  Complex Form Data Entry'!H104</f>
        <v>0</v>
      </c>
      <c r="L56" s="65">
        <f t="shared" si="10"/>
        <v>0</v>
      </c>
      <c r="M56" s="376">
        <f>'2b.  Complex Form Data Entry'!I104</f>
        <v>0</v>
      </c>
      <c r="N56" s="376">
        <f>'2b.  Complex Form Data Entry'!J104</f>
        <v>0</v>
      </c>
      <c r="O56" s="65">
        <f t="shared" si="11"/>
        <v>0</v>
      </c>
      <c r="P56" s="376">
        <f>'2b.  Complex Form Data Entry'!K104</f>
        <v>0</v>
      </c>
      <c r="Q56" s="376">
        <f>'2b.  Complex Form Data Entry'!L104</f>
        <v>0</v>
      </c>
      <c r="R56" s="65">
        <f t="shared" si="12"/>
        <v>0</v>
      </c>
      <c r="S56" s="67">
        <f>'2b.  Complex Form Data Entry'!M104</f>
        <v>0</v>
      </c>
      <c r="T56" s="8"/>
    </row>
    <row r="57" spans="1:20" ht="13.5" customHeight="1">
      <c r="A57" s="15"/>
      <c r="B57" s="40" t="s">
        <v>74</v>
      </c>
      <c r="C57" s="16"/>
      <c r="D57" s="35"/>
      <c r="E57" s="35"/>
      <c r="F57" s="35"/>
      <c r="G57" s="35"/>
      <c r="H57" s="13" t="str">
        <f>IF('2b.  Complex Form Data Entry'!E105="", "  ", '2b.  Complex Form Data Entry'!E105)</f>
        <v xml:space="preserve">  </v>
      </c>
      <c r="I57" s="376">
        <f>'2b.  Complex Form Data Entry'!N105</f>
        <v>0</v>
      </c>
      <c r="J57" s="376">
        <f>'2b.  Complex Form Data Entry'!G105</f>
        <v>0</v>
      </c>
      <c r="K57" s="376">
        <f>'2b.  Complex Form Data Entry'!H105</f>
        <v>0</v>
      </c>
      <c r="L57" s="65">
        <f t="shared" si="10"/>
        <v>0</v>
      </c>
      <c r="M57" s="376">
        <f>'2b.  Complex Form Data Entry'!I105</f>
        <v>0</v>
      </c>
      <c r="N57" s="376">
        <f>'2b.  Complex Form Data Entry'!J105</f>
        <v>0</v>
      </c>
      <c r="O57" s="65">
        <f t="shared" si="11"/>
        <v>0</v>
      </c>
      <c r="P57" s="376">
        <f>'2b.  Complex Form Data Entry'!K105</f>
        <v>0</v>
      </c>
      <c r="Q57" s="376">
        <f>'2b.  Complex Form Data Entry'!L105</f>
        <v>0</v>
      </c>
      <c r="R57" s="65">
        <f t="shared" si="12"/>
        <v>0</v>
      </c>
      <c r="S57" s="67">
        <f>'2b.  Complex Form Data Entry'!M105</f>
        <v>0</v>
      </c>
      <c r="T57" s="8"/>
    </row>
    <row r="58" spans="1:20" ht="13.5" customHeight="1">
      <c r="A58" s="15"/>
      <c r="B58" s="40" t="s">
        <v>76</v>
      </c>
      <c r="C58" s="16"/>
      <c r="D58" s="35"/>
      <c r="E58" s="35"/>
      <c r="F58" s="35"/>
      <c r="G58" s="35"/>
      <c r="H58" s="13" t="str">
        <f>IF('2b.  Complex Form Data Entry'!E106="", "  ", '2b.  Complex Form Data Entry'!E106)</f>
        <v xml:space="preserve">  </v>
      </c>
      <c r="I58" s="376">
        <f>'2b.  Complex Form Data Entry'!N106</f>
        <v>0</v>
      </c>
      <c r="J58" s="376">
        <f>'2b.  Complex Form Data Entry'!G106</f>
        <v>0</v>
      </c>
      <c r="K58" s="376">
        <f>'2b.  Complex Form Data Entry'!H106</f>
        <v>0</v>
      </c>
      <c r="L58" s="65">
        <f t="shared" si="10"/>
        <v>0</v>
      </c>
      <c r="M58" s="376">
        <f>'2b.  Complex Form Data Entry'!I106</f>
        <v>0</v>
      </c>
      <c r="N58" s="376">
        <f>'2b.  Complex Form Data Entry'!J106</f>
        <v>0</v>
      </c>
      <c r="O58" s="65">
        <f t="shared" si="11"/>
        <v>0</v>
      </c>
      <c r="P58" s="376">
        <f>'2b.  Complex Form Data Entry'!K106</f>
        <v>0</v>
      </c>
      <c r="Q58" s="376">
        <f>'2b.  Complex Form Data Entry'!L106</f>
        <v>0</v>
      </c>
      <c r="R58" s="65">
        <f t="shared" si="12"/>
        <v>0</v>
      </c>
      <c r="S58" s="67">
        <f>'2b.  Complex Form Data Entry'!M106</f>
        <v>0</v>
      </c>
      <c r="T58" s="8"/>
    </row>
    <row r="59" spans="1:20" ht="13.5" customHeight="1">
      <c r="A59" s="15"/>
      <c r="B59" s="292" t="s">
        <v>78</v>
      </c>
      <c r="C59" s="293"/>
      <c r="D59" s="35"/>
      <c r="E59" s="35"/>
      <c r="F59" s="35"/>
      <c r="G59" s="35"/>
      <c r="H59" s="13" t="str">
        <f>IF('2b.  Complex Form Data Entry'!E107="", "  ", '2b.  Complex Form Data Entry'!E107)</f>
        <v xml:space="preserve">  </v>
      </c>
      <c r="I59" s="376">
        <f>'2b.  Complex Form Data Entry'!N107</f>
        <v>0</v>
      </c>
      <c r="J59" s="376">
        <f>'2b.  Complex Form Data Entry'!G107</f>
        <v>0</v>
      </c>
      <c r="K59" s="376">
        <f>'2b.  Complex Form Data Entry'!H107</f>
        <v>0</v>
      </c>
      <c r="L59" s="65">
        <f t="shared" si="10"/>
        <v>0</v>
      </c>
      <c r="M59" s="376">
        <f>'2b.  Complex Form Data Entry'!I107</f>
        <v>0</v>
      </c>
      <c r="N59" s="376">
        <f>'2b.  Complex Form Data Entry'!J107</f>
        <v>0</v>
      </c>
      <c r="O59" s="65">
        <f t="shared" si="11"/>
        <v>0</v>
      </c>
      <c r="P59" s="376">
        <f>'2b.  Complex Form Data Entry'!K107</f>
        <v>0</v>
      </c>
      <c r="Q59" s="376">
        <f>'2b.  Complex Form Data Entry'!L107</f>
        <v>0</v>
      </c>
      <c r="R59" s="65">
        <f t="shared" si="12"/>
        <v>0</v>
      </c>
      <c r="S59" s="67">
        <f>'2b.  Complex Form Data Entry'!M107</f>
        <v>0</v>
      </c>
      <c r="T59" s="8"/>
    </row>
    <row r="60" spans="1:20" ht="13.5" customHeight="1">
      <c r="A60" s="15"/>
      <c r="B60" s="292" t="s">
        <v>80</v>
      </c>
      <c r="C60" s="293"/>
      <c r="D60" s="35"/>
      <c r="E60" s="35"/>
      <c r="F60" s="35"/>
      <c r="G60" s="35"/>
      <c r="H60" s="13" t="str">
        <f>IF('2b.  Complex Form Data Entry'!E108="", "  ", '2b.  Complex Form Data Entry'!E108)</f>
        <v xml:space="preserve">  </v>
      </c>
      <c r="I60" s="376">
        <f>'2b.  Complex Form Data Entry'!N108</f>
        <v>0</v>
      </c>
      <c r="J60" s="376">
        <f>'2b.  Complex Form Data Entry'!G108</f>
        <v>0</v>
      </c>
      <c r="K60" s="376">
        <f>'2b.  Complex Form Data Entry'!H108</f>
        <v>0</v>
      </c>
      <c r="L60" s="65">
        <f t="shared" si="10"/>
        <v>0</v>
      </c>
      <c r="M60" s="376">
        <f>'2b.  Complex Form Data Entry'!I108</f>
        <v>0</v>
      </c>
      <c r="N60" s="376">
        <f>'2b.  Complex Form Data Entry'!J108</f>
        <v>0</v>
      </c>
      <c r="O60" s="65">
        <f t="shared" si="11"/>
        <v>0</v>
      </c>
      <c r="P60" s="376">
        <f>'2b.  Complex Form Data Entry'!K108</f>
        <v>0</v>
      </c>
      <c r="Q60" s="376">
        <f>'2b.  Complex Form Data Entry'!L108</f>
        <v>0</v>
      </c>
      <c r="R60" s="65">
        <f t="shared" si="12"/>
        <v>0</v>
      </c>
      <c r="S60" s="67">
        <f>'2b.  Complex Form Data Entry'!M108</f>
        <v>0</v>
      </c>
      <c r="T60" s="8"/>
    </row>
    <row r="61" spans="1:20" ht="13.5" customHeight="1">
      <c r="A61" s="15"/>
      <c r="B61" s="292" t="s">
        <v>82</v>
      </c>
      <c r="C61" s="293"/>
      <c r="D61" s="35"/>
      <c r="E61" s="35"/>
      <c r="F61" s="35"/>
      <c r="G61" s="35"/>
      <c r="H61" s="13" t="str">
        <f>IF('2b.  Complex Form Data Entry'!E109="", "  ", '2b.  Complex Form Data Entry'!E109)</f>
        <v xml:space="preserve">  </v>
      </c>
      <c r="I61" s="376">
        <f>'2b.  Complex Form Data Entry'!N109</f>
        <v>0</v>
      </c>
      <c r="J61" s="376">
        <f>'2b.  Complex Form Data Entry'!G109</f>
        <v>0</v>
      </c>
      <c r="K61" s="376">
        <f>'2b.  Complex Form Data Entry'!H109</f>
        <v>0</v>
      </c>
      <c r="L61" s="65">
        <f t="shared" si="10"/>
        <v>0</v>
      </c>
      <c r="M61" s="376">
        <f>'2b.  Complex Form Data Entry'!I109</f>
        <v>0</v>
      </c>
      <c r="N61" s="376">
        <f>'2b.  Complex Form Data Entry'!J109</f>
        <v>0</v>
      </c>
      <c r="O61" s="65">
        <f t="shared" si="11"/>
        <v>0</v>
      </c>
      <c r="P61" s="376">
        <f>'2b.  Complex Form Data Entry'!K109</f>
        <v>0</v>
      </c>
      <c r="Q61" s="376">
        <f>'2b.  Complex Form Data Entry'!L109</f>
        <v>0</v>
      </c>
      <c r="R61" s="65">
        <f t="shared" si="12"/>
        <v>0</v>
      </c>
      <c r="S61" s="67">
        <f>'2b.  Complex Form Data Entry'!M109</f>
        <v>0</v>
      </c>
      <c r="T61" s="8"/>
    </row>
    <row r="62" spans="1:20" ht="13.5" customHeight="1">
      <c r="A62" s="15"/>
      <c r="B62" s="294" t="s">
        <v>83</v>
      </c>
      <c r="C62" s="295"/>
      <c r="D62" s="35"/>
      <c r="E62" s="35"/>
      <c r="F62" s="35"/>
      <c r="G62" s="35"/>
      <c r="H62" s="13" t="str">
        <f>IF('2b.  Complex Form Data Entry'!E110="", "  ", '2b.  Complex Form Data Entry'!E110)</f>
        <v xml:space="preserve">  </v>
      </c>
      <c r="I62" s="376">
        <f>'2b.  Complex Form Data Entry'!N110</f>
        <v>0</v>
      </c>
      <c r="J62" s="376">
        <f>'2b.  Complex Form Data Entry'!G110</f>
        <v>0</v>
      </c>
      <c r="K62" s="376">
        <f>'2b.  Complex Form Data Entry'!H110</f>
        <v>0</v>
      </c>
      <c r="L62" s="65">
        <f t="shared" si="10"/>
        <v>0</v>
      </c>
      <c r="M62" s="376">
        <f>'2b.  Complex Form Data Entry'!I110</f>
        <v>0</v>
      </c>
      <c r="N62" s="376">
        <f>'2b.  Complex Form Data Entry'!J110</f>
        <v>0</v>
      </c>
      <c r="O62" s="65">
        <f t="shared" si="11"/>
        <v>0</v>
      </c>
      <c r="P62" s="376">
        <f>'2b.  Complex Form Data Entry'!K110</f>
        <v>0</v>
      </c>
      <c r="Q62" s="376">
        <f>'2b.  Complex Form Data Entry'!L110</f>
        <v>0</v>
      </c>
      <c r="R62" s="65">
        <f t="shared" si="12"/>
        <v>0</v>
      </c>
      <c r="S62" s="67">
        <f>'2b.  Complex Form Data Entry'!M110</f>
        <v>0</v>
      </c>
      <c r="T62" s="8"/>
    </row>
    <row r="63" spans="1:20" ht="13.5">
      <c r="A63" s="20"/>
      <c r="B63" s="21"/>
      <c r="C63" s="22" t="s">
        <v>143</v>
      </c>
      <c r="D63" s="23"/>
      <c r="E63" s="23"/>
      <c r="F63" s="23"/>
      <c r="G63" s="23"/>
      <c r="H63" s="155"/>
      <c r="I63" s="52">
        <f t="shared" ref="I63:S63" si="15">SUM(I56:I62)</f>
        <v>0</v>
      </c>
      <c r="J63" s="52">
        <f t="shared" si="15"/>
        <v>0</v>
      </c>
      <c r="K63" s="52">
        <f t="shared" si="15"/>
        <v>0</v>
      </c>
      <c r="L63" s="52">
        <f t="shared" si="10"/>
        <v>0</v>
      </c>
      <c r="M63" s="52">
        <f t="shared" si="15"/>
        <v>0</v>
      </c>
      <c r="N63" s="52">
        <f t="shared" si="15"/>
        <v>0</v>
      </c>
      <c r="O63" s="52">
        <f t="shared" si="11"/>
        <v>0</v>
      </c>
      <c r="P63" s="52">
        <f t="shared" ref="P63:Q63" si="16">SUM(P56:P62)</f>
        <v>0</v>
      </c>
      <c r="Q63" s="52">
        <f t="shared" si="16"/>
        <v>0</v>
      </c>
      <c r="R63" s="52">
        <f t="shared" si="12"/>
        <v>0</v>
      </c>
      <c r="S63" s="53">
        <f t="shared" si="15"/>
        <v>0</v>
      </c>
      <c r="T63" s="8"/>
    </row>
    <row r="64" spans="1:20" ht="3" customHeight="1">
      <c r="A64" s="46"/>
      <c r="B64" s="47"/>
      <c r="C64" s="247"/>
      <c r="D64" s="10"/>
      <c r="E64" s="10"/>
      <c r="F64" s="10"/>
      <c r="G64" s="10"/>
      <c r="H64" s="156"/>
      <c r="I64" s="48"/>
      <c r="J64" s="49"/>
      <c r="K64" s="49"/>
      <c r="L64" s="65">
        <f t="shared" si="10"/>
        <v>0</v>
      </c>
      <c r="M64" s="50"/>
      <c r="N64" s="49"/>
      <c r="O64" s="65">
        <f t="shared" si="11"/>
        <v>0</v>
      </c>
      <c r="P64" s="49"/>
      <c r="Q64" s="49"/>
      <c r="R64" s="65">
        <f t="shared" si="12"/>
        <v>0</v>
      </c>
      <c r="S64" s="51"/>
      <c r="T64" s="8"/>
    </row>
    <row r="65" spans="1:20" ht="13.5">
      <c r="A65" s="373" t="str">
        <f>IF('2b.  Complex Form Data Entry'!E113="", "   ", '2b.  Complex Form Data Entry'!E113)</f>
        <v xml:space="preserve">   </v>
      </c>
      <c r="B65" s="374"/>
      <c r="C65" s="375"/>
      <c r="D65" s="143" t="str">
        <f>IF(A65="   ", "   ",  IF(A65='2b.  Complex Form Data Entry'!$G$21, '2b.  Complex Form Data Entry'!J$21, IF(A65='2b.  Complex Form Data Entry'!$G$22,'2b.  Complex Form Data Entry'!J$22, IF(A65='2b.  Complex Form Data Entry'!$G$23, '2b.  Complex Form Data Entry'!J$23, IF(A65='2b.  Complex Form Data Entry'!$G$24, '2b.  Complex Form Data Entry'!$J$24, IF(A65='2b.  Complex Form Data Entry'!$G$25,'2b.  Complex Form Data Entry'!J$25, IF(A65='2b.  Complex Form Data Entry'!$G$26,'2b.  Complex Form Data Entry'!J$26, "   ")))))))</f>
        <v xml:space="preserve">   </v>
      </c>
      <c r="E65" s="73" t="str">
        <f>IF(A65="   ", "   ",  IF(A65='2b.  Complex Form Data Entry'!$G$21, '2b.  Complex Form Data Entry'!K$21, IF(A65='2b.  Complex Form Data Entry'!$G$22,'2b.  Complex Form Data Entry'!K$22, IF(A65='2b.  Complex Form Data Entry'!$G$23, '2b.  Complex Form Data Entry'!K$23, IF(A65='2b.  Complex Form Data Entry'!$G$24, '2b.  Complex Form Data Entry'!$K$24, IF(A65='2b.  Complex Form Data Entry'!G$25,'2b.  Complex Form Data Entry'!K$25, IF(A65='2b.  Complex Form Data Entry'!G$26,'2b.  Complex Form Data Entry'!K$26, "   ")))))))</f>
        <v xml:space="preserve">   </v>
      </c>
      <c r="F65" s="143" t="str">
        <f>IF(A65="   ", "   ",  IF(A65='2b.  Complex Form Data Entry'!$G$21, '2b.  Complex Form Data Entry'!L$21, IF(A65='2b.  Complex Form Data Entry'!$G$22,'2b.  Complex Form Data Entry'!L$22, IF(A65='2b.  Complex Form Data Entry'!$G$23, '2b.  Complex Form Data Entry'!L$23, IF(A65='2b.  Complex Form Data Entry'!$G$24, '2b.  Complex Form Data Entry'!$L$24, IF(A65='2b.  Complex Form Data Entry'!$G$25,'2b.  Complex Form Data Entry'!$L$25, IF(A65='2b.  Complex Form Data Entry'!$G$26,'2b.  Complex Form Data Entry'!$L$26, "   ")))))))</f>
        <v xml:space="preserve">   </v>
      </c>
      <c r="G65" s="64" t="str">
        <f>IF('2b.  Complex Form Data Entry'!I113="", "   ", '2b.  Complex Form Data Entry'!I113)</f>
        <v xml:space="preserve"> </v>
      </c>
      <c r="H65" s="153"/>
      <c r="I65" s="38"/>
      <c r="J65" s="30"/>
      <c r="K65" s="30"/>
      <c r="L65" s="65">
        <f t="shared" si="10"/>
        <v>0</v>
      </c>
      <c r="M65" s="30"/>
      <c r="N65" s="30"/>
      <c r="O65" s="65">
        <f t="shared" si="11"/>
        <v>0</v>
      </c>
      <c r="P65" s="30"/>
      <c r="Q65" s="30"/>
      <c r="R65" s="65">
        <f t="shared" si="12"/>
        <v>0</v>
      </c>
      <c r="S65" s="31"/>
      <c r="T65" s="8"/>
    </row>
    <row r="66" spans="1:20" ht="13.5" customHeight="1">
      <c r="A66" s="15"/>
      <c r="B66" s="40" t="s">
        <v>72</v>
      </c>
      <c r="C66" s="16"/>
      <c r="D66" s="35"/>
      <c r="E66" s="35"/>
      <c r="F66" s="35"/>
      <c r="G66" s="35"/>
      <c r="H66" s="13" t="str">
        <f>IF('2b.  Complex Form Data Entry'!E115="", "  ", '2b.  Complex Form Data Entry'!E115)</f>
        <v xml:space="preserve">  </v>
      </c>
      <c r="I66" s="376">
        <f>'2b.  Complex Form Data Entry'!N115</f>
        <v>0</v>
      </c>
      <c r="J66" s="376">
        <f>'2b.  Complex Form Data Entry'!G115</f>
        <v>0</v>
      </c>
      <c r="K66" s="376">
        <f>'2b.  Complex Form Data Entry'!H115</f>
        <v>0</v>
      </c>
      <c r="L66" s="65">
        <f t="shared" si="10"/>
        <v>0</v>
      </c>
      <c r="M66" s="376">
        <f>'2b.  Complex Form Data Entry'!I115</f>
        <v>0</v>
      </c>
      <c r="N66" s="376">
        <f>'2b.  Complex Form Data Entry'!J115</f>
        <v>0</v>
      </c>
      <c r="O66" s="65">
        <f t="shared" si="11"/>
        <v>0</v>
      </c>
      <c r="P66" s="376">
        <f>'2b.  Complex Form Data Entry'!K115</f>
        <v>0</v>
      </c>
      <c r="Q66" s="376">
        <f>'2b.  Complex Form Data Entry'!L115</f>
        <v>0</v>
      </c>
      <c r="R66" s="65">
        <f t="shared" si="12"/>
        <v>0</v>
      </c>
      <c r="S66" s="67">
        <f>'2b.  Complex Form Data Entry'!M115</f>
        <v>0</v>
      </c>
      <c r="T66" s="8"/>
    </row>
    <row r="67" spans="1:20" ht="13.5" customHeight="1">
      <c r="A67" s="15"/>
      <c r="B67" s="40" t="s">
        <v>74</v>
      </c>
      <c r="C67" s="16"/>
      <c r="D67" s="35"/>
      <c r="E67" s="35"/>
      <c r="F67" s="35"/>
      <c r="G67" s="35"/>
      <c r="H67" s="13" t="str">
        <f>IF('2b.  Complex Form Data Entry'!E116="", "  ", '2b.  Complex Form Data Entry'!E116)</f>
        <v xml:space="preserve">  </v>
      </c>
      <c r="I67" s="376">
        <f>'2b.  Complex Form Data Entry'!N116</f>
        <v>0</v>
      </c>
      <c r="J67" s="376">
        <f>'2b.  Complex Form Data Entry'!G116</f>
        <v>0</v>
      </c>
      <c r="K67" s="376">
        <f>'2b.  Complex Form Data Entry'!H116</f>
        <v>0</v>
      </c>
      <c r="L67" s="65">
        <f t="shared" si="10"/>
        <v>0</v>
      </c>
      <c r="M67" s="376">
        <f>'2b.  Complex Form Data Entry'!I116</f>
        <v>0</v>
      </c>
      <c r="N67" s="376">
        <f>'2b.  Complex Form Data Entry'!J116</f>
        <v>0</v>
      </c>
      <c r="O67" s="65">
        <f t="shared" si="11"/>
        <v>0</v>
      </c>
      <c r="P67" s="376">
        <f>'2b.  Complex Form Data Entry'!K116</f>
        <v>0</v>
      </c>
      <c r="Q67" s="376">
        <f>'2b.  Complex Form Data Entry'!L116</f>
        <v>0</v>
      </c>
      <c r="R67" s="65">
        <f t="shared" si="12"/>
        <v>0</v>
      </c>
      <c r="S67" s="67">
        <f>'2b.  Complex Form Data Entry'!M116</f>
        <v>0</v>
      </c>
      <c r="T67" s="8"/>
    </row>
    <row r="68" spans="1:20" ht="13.5" customHeight="1">
      <c r="A68" s="15"/>
      <c r="B68" s="40" t="s">
        <v>76</v>
      </c>
      <c r="C68" s="16"/>
      <c r="D68" s="35"/>
      <c r="E68" s="35"/>
      <c r="F68" s="35"/>
      <c r="G68" s="35"/>
      <c r="H68" s="13" t="str">
        <f>IF('2b.  Complex Form Data Entry'!E117="", "  ", '2b.  Complex Form Data Entry'!E117)</f>
        <v xml:space="preserve">  </v>
      </c>
      <c r="I68" s="376">
        <f>'2b.  Complex Form Data Entry'!N117</f>
        <v>0</v>
      </c>
      <c r="J68" s="376">
        <f>'2b.  Complex Form Data Entry'!G117</f>
        <v>0</v>
      </c>
      <c r="K68" s="376">
        <f>'2b.  Complex Form Data Entry'!H117</f>
        <v>0</v>
      </c>
      <c r="L68" s="65">
        <f t="shared" si="10"/>
        <v>0</v>
      </c>
      <c r="M68" s="376">
        <f>'2b.  Complex Form Data Entry'!I117</f>
        <v>0</v>
      </c>
      <c r="N68" s="376">
        <f>'2b.  Complex Form Data Entry'!J117</f>
        <v>0</v>
      </c>
      <c r="O68" s="65">
        <f t="shared" si="11"/>
        <v>0</v>
      </c>
      <c r="P68" s="376">
        <f>'2b.  Complex Form Data Entry'!K117</f>
        <v>0</v>
      </c>
      <c r="Q68" s="376">
        <f>'2b.  Complex Form Data Entry'!L117</f>
        <v>0</v>
      </c>
      <c r="R68" s="65">
        <f t="shared" si="12"/>
        <v>0</v>
      </c>
      <c r="S68" s="67">
        <f>'2b.  Complex Form Data Entry'!M117</f>
        <v>0</v>
      </c>
      <c r="T68" s="8"/>
    </row>
    <row r="69" spans="1:20" ht="13.5" customHeight="1">
      <c r="A69" s="15"/>
      <c r="B69" s="292" t="s">
        <v>78</v>
      </c>
      <c r="C69" s="293"/>
      <c r="D69" s="35"/>
      <c r="E69" s="35"/>
      <c r="F69" s="35"/>
      <c r="G69" s="35"/>
      <c r="H69" s="13" t="str">
        <f>IF('2b.  Complex Form Data Entry'!E118="", "  ", '2b.  Complex Form Data Entry'!E118)</f>
        <v xml:space="preserve">  </v>
      </c>
      <c r="I69" s="376">
        <f>'2b.  Complex Form Data Entry'!N118</f>
        <v>0</v>
      </c>
      <c r="J69" s="376">
        <f>'2b.  Complex Form Data Entry'!G118</f>
        <v>0</v>
      </c>
      <c r="K69" s="376">
        <f>'2b.  Complex Form Data Entry'!H118</f>
        <v>0</v>
      </c>
      <c r="L69" s="65">
        <f t="shared" si="10"/>
        <v>0</v>
      </c>
      <c r="M69" s="376">
        <f>'2b.  Complex Form Data Entry'!I118</f>
        <v>0</v>
      </c>
      <c r="N69" s="376">
        <f>'2b.  Complex Form Data Entry'!J118</f>
        <v>0</v>
      </c>
      <c r="O69" s="65">
        <f t="shared" si="11"/>
        <v>0</v>
      </c>
      <c r="P69" s="376">
        <f>'2b.  Complex Form Data Entry'!K118</f>
        <v>0</v>
      </c>
      <c r="Q69" s="376">
        <f>'2b.  Complex Form Data Entry'!L118</f>
        <v>0</v>
      </c>
      <c r="R69" s="65">
        <f t="shared" si="12"/>
        <v>0</v>
      </c>
      <c r="S69" s="67">
        <f>'2b.  Complex Form Data Entry'!M118</f>
        <v>0</v>
      </c>
      <c r="T69" s="8"/>
    </row>
    <row r="70" spans="1:20" ht="13.5" customHeight="1">
      <c r="A70" s="15"/>
      <c r="B70" s="292" t="s">
        <v>80</v>
      </c>
      <c r="C70" s="293"/>
      <c r="D70" s="35"/>
      <c r="E70" s="35"/>
      <c r="F70" s="35"/>
      <c r="G70" s="35"/>
      <c r="H70" s="13" t="str">
        <f>IF('2b.  Complex Form Data Entry'!E119="", "  ", '2b.  Complex Form Data Entry'!E119)</f>
        <v xml:space="preserve">  </v>
      </c>
      <c r="I70" s="376">
        <f>'2b.  Complex Form Data Entry'!N119</f>
        <v>0</v>
      </c>
      <c r="J70" s="376">
        <f>'2b.  Complex Form Data Entry'!G119</f>
        <v>0</v>
      </c>
      <c r="K70" s="376">
        <f>'2b.  Complex Form Data Entry'!H119</f>
        <v>0</v>
      </c>
      <c r="L70" s="65">
        <f t="shared" si="10"/>
        <v>0</v>
      </c>
      <c r="M70" s="376">
        <f>'2b.  Complex Form Data Entry'!I119</f>
        <v>0</v>
      </c>
      <c r="N70" s="376">
        <f>'2b.  Complex Form Data Entry'!J119</f>
        <v>0</v>
      </c>
      <c r="O70" s="65">
        <f t="shared" si="11"/>
        <v>0</v>
      </c>
      <c r="P70" s="376">
        <f>'2b.  Complex Form Data Entry'!K119</f>
        <v>0</v>
      </c>
      <c r="Q70" s="376">
        <f>'2b.  Complex Form Data Entry'!L119</f>
        <v>0</v>
      </c>
      <c r="R70" s="65">
        <f t="shared" si="12"/>
        <v>0</v>
      </c>
      <c r="S70" s="67">
        <f>'2b.  Complex Form Data Entry'!M119</f>
        <v>0</v>
      </c>
      <c r="T70" s="8"/>
    </row>
    <row r="71" spans="1:20" ht="13.5" customHeight="1">
      <c r="A71" s="15"/>
      <c r="B71" s="292" t="s">
        <v>82</v>
      </c>
      <c r="C71" s="293"/>
      <c r="D71" s="35"/>
      <c r="E71" s="35"/>
      <c r="F71" s="35"/>
      <c r="G71" s="35"/>
      <c r="H71" s="13" t="str">
        <f>IF('2b.  Complex Form Data Entry'!E120="", "  ", '2b.  Complex Form Data Entry'!E120)</f>
        <v xml:space="preserve">  </v>
      </c>
      <c r="I71" s="376">
        <f>'2b.  Complex Form Data Entry'!N120</f>
        <v>0</v>
      </c>
      <c r="J71" s="376">
        <f>'2b.  Complex Form Data Entry'!G120</f>
        <v>0</v>
      </c>
      <c r="K71" s="376">
        <f>'2b.  Complex Form Data Entry'!H120</f>
        <v>0</v>
      </c>
      <c r="L71" s="65">
        <f t="shared" si="10"/>
        <v>0</v>
      </c>
      <c r="M71" s="376">
        <f>'2b.  Complex Form Data Entry'!I120</f>
        <v>0</v>
      </c>
      <c r="N71" s="376">
        <f>'2b.  Complex Form Data Entry'!J120</f>
        <v>0</v>
      </c>
      <c r="O71" s="65">
        <f t="shared" si="11"/>
        <v>0</v>
      </c>
      <c r="P71" s="376">
        <f>'2b.  Complex Form Data Entry'!K120</f>
        <v>0</v>
      </c>
      <c r="Q71" s="376">
        <f>'2b.  Complex Form Data Entry'!L120</f>
        <v>0</v>
      </c>
      <c r="R71" s="65">
        <f t="shared" si="12"/>
        <v>0</v>
      </c>
      <c r="S71" s="67">
        <f>'2b.  Complex Form Data Entry'!M120</f>
        <v>0</v>
      </c>
      <c r="T71" s="8"/>
    </row>
    <row r="72" spans="1:20" ht="13.5" customHeight="1">
      <c r="A72" s="15"/>
      <c r="B72" s="294" t="s">
        <v>83</v>
      </c>
      <c r="C72" s="295"/>
      <c r="D72" s="35"/>
      <c r="E72" s="35"/>
      <c r="F72" s="35"/>
      <c r="G72" s="35"/>
      <c r="H72" s="13" t="str">
        <f>IF('2b.  Complex Form Data Entry'!E121="", "  ", '2b.  Complex Form Data Entry'!E121)</f>
        <v xml:space="preserve">  </v>
      </c>
      <c r="I72" s="376">
        <f>'2b.  Complex Form Data Entry'!N121</f>
        <v>0</v>
      </c>
      <c r="J72" s="376">
        <f>'2b.  Complex Form Data Entry'!G121</f>
        <v>0</v>
      </c>
      <c r="K72" s="376">
        <f>'2b.  Complex Form Data Entry'!H121</f>
        <v>0</v>
      </c>
      <c r="L72" s="65">
        <f t="shared" si="10"/>
        <v>0</v>
      </c>
      <c r="M72" s="376">
        <f>'2b.  Complex Form Data Entry'!I121</f>
        <v>0</v>
      </c>
      <c r="N72" s="376">
        <f>'2b.  Complex Form Data Entry'!J121</f>
        <v>0</v>
      </c>
      <c r="O72" s="65">
        <f t="shared" si="11"/>
        <v>0</v>
      </c>
      <c r="P72" s="376">
        <f>'2b.  Complex Form Data Entry'!K121</f>
        <v>0</v>
      </c>
      <c r="Q72" s="376">
        <f>'2b.  Complex Form Data Entry'!L121</f>
        <v>0</v>
      </c>
      <c r="R72" s="65">
        <f t="shared" si="12"/>
        <v>0</v>
      </c>
      <c r="S72" s="67">
        <f>'2b.  Complex Form Data Entry'!M121</f>
        <v>0</v>
      </c>
      <c r="T72" s="8"/>
    </row>
    <row r="73" spans="1:20" ht="13.5">
      <c r="A73" s="20"/>
      <c r="B73" s="21"/>
      <c r="C73" s="22" t="s">
        <v>143</v>
      </c>
      <c r="D73" s="23"/>
      <c r="E73" s="23"/>
      <c r="F73" s="23"/>
      <c r="G73" s="23"/>
      <c r="H73" s="155"/>
      <c r="I73" s="52">
        <f t="shared" ref="I73:S73" si="17">SUM(I66:I72)</f>
        <v>0</v>
      </c>
      <c r="J73" s="52">
        <f t="shared" si="17"/>
        <v>0</v>
      </c>
      <c r="K73" s="52">
        <f t="shared" si="17"/>
        <v>0</v>
      </c>
      <c r="L73" s="52">
        <f t="shared" si="10"/>
        <v>0</v>
      </c>
      <c r="M73" s="52">
        <f t="shared" si="17"/>
        <v>0</v>
      </c>
      <c r="N73" s="52">
        <f t="shared" si="17"/>
        <v>0</v>
      </c>
      <c r="O73" s="52">
        <f t="shared" si="11"/>
        <v>0</v>
      </c>
      <c r="P73" s="52">
        <f t="shared" ref="P73:Q73" si="18">SUM(P66:P72)</f>
        <v>0</v>
      </c>
      <c r="Q73" s="52">
        <f t="shared" si="18"/>
        <v>0</v>
      </c>
      <c r="R73" s="52">
        <f t="shared" si="12"/>
        <v>0</v>
      </c>
      <c r="S73" s="53">
        <f t="shared" si="17"/>
        <v>0</v>
      </c>
      <c r="T73" s="8"/>
    </row>
    <row r="74" spans="1:20" ht="3" customHeight="1">
      <c r="A74" s="46"/>
      <c r="B74" s="47"/>
      <c r="C74" s="247"/>
      <c r="D74" s="10"/>
      <c r="E74" s="10"/>
      <c r="F74" s="10"/>
      <c r="G74" s="10"/>
      <c r="H74" s="156"/>
      <c r="I74" s="48"/>
      <c r="J74" s="49"/>
      <c r="K74" s="49"/>
      <c r="L74" s="65">
        <f t="shared" si="10"/>
        <v>0</v>
      </c>
      <c r="M74" s="50"/>
      <c r="N74" s="49"/>
      <c r="O74" s="65">
        <f t="shared" si="11"/>
        <v>0</v>
      </c>
      <c r="P74" s="49"/>
      <c r="Q74" s="49"/>
      <c r="R74" s="65">
        <f t="shared" si="12"/>
        <v>0</v>
      </c>
      <c r="S74" s="51"/>
      <c r="T74" s="8"/>
    </row>
    <row r="75" spans="1:20" ht="13.5">
      <c r="A75" s="373" t="str">
        <f>IF('2b.  Complex Form Data Entry'!E124="", "   ", '2b.  Complex Form Data Entry'!E124)</f>
        <v xml:space="preserve">   </v>
      </c>
      <c r="B75" s="374"/>
      <c r="C75" s="375"/>
      <c r="D75" s="143" t="str">
        <f>IF(A75="   ", "   ",  IF(A75='2b.  Complex Form Data Entry'!$G$21, '2b.  Complex Form Data Entry'!J$21, IF(A75='2b.  Complex Form Data Entry'!$G$22,'2b.  Complex Form Data Entry'!J$22, IF(A75='2b.  Complex Form Data Entry'!$G$23, '2b.  Complex Form Data Entry'!J$23, IF(A75='2b.  Complex Form Data Entry'!$G$24, '2b.  Complex Form Data Entry'!$J$24, IF(A75='2b.  Complex Form Data Entry'!$G$25,'2b.  Complex Form Data Entry'!J$25, IF(A75='2b.  Complex Form Data Entry'!$G$26,'2b.  Complex Form Data Entry'!J$26, "   ")))))))</f>
        <v xml:space="preserve">   </v>
      </c>
      <c r="E75" s="73" t="str">
        <f>IF(A75="   ", "   ",  IF(A75='2b.  Complex Form Data Entry'!$G$21, '2b.  Complex Form Data Entry'!K$21, IF(A75='2b.  Complex Form Data Entry'!$G$22,'2b.  Complex Form Data Entry'!K$22, IF(A75='2b.  Complex Form Data Entry'!$G$23, '2b.  Complex Form Data Entry'!K$23, IF(A75='2b.  Complex Form Data Entry'!$G$24, '2b.  Complex Form Data Entry'!$K$24, IF(A75='2b.  Complex Form Data Entry'!G$25,'2b.  Complex Form Data Entry'!K$25, IF(A75='2b.  Complex Form Data Entry'!G$26,'2b.  Complex Form Data Entry'!K$26, "   ")))))))</f>
        <v xml:space="preserve">   </v>
      </c>
      <c r="F75" s="143" t="str">
        <f>IF(A75="   ", "   ",  IF(A75='2b.  Complex Form Data Entry'!$G$21, '2b.  Complex Form Data Entry'!L$21, IF(A75='2b.  Complex Form Data Entry'!$G$22,'2b.  Complex Form Data Entry'!L$22, IF(A75='2b.  Complex Form Data Entry'!$G$23, '2b.  Complex Form Data Entry'!L$23, IF(A75='2b.  Complex Form Data Entry'!$G$24, '2b.  Complex Form Data Entry'!$L$24, IF(A75='2b.  Complex Form Data Entry'!$G$25,'2b.  Complex Form Data Entry'!$L$25, IF(A75='2b.  Complex Form Data Entry'!$G$26,'2b.  Complex Form Data Entry'!$L$26, "   ")))))))</f>
        <v xml:space="preserve">   </v>
      </c>
      <c r="G75" s="64" t="str">
        <f>IF('2b.  Complex Form Data Entry'!I124="", "   ", '2b.  Complex Form Data Entry'!I124)</f>
        <v xml:space="preserve"> </v>
      </c>
      <c r="H75" s="153"/>
      <c r="I75" s="38"/>
      <c r="J75" s="30"/>
      <c r="K75" s="30"/>
      <c r="L75" s="65">
        <f t="shared" si="10"/>
        <v>0</v>
      </c>
      <c r="M75" s="30"/>
      <c r="N75" s="30"/>
      <c r="O75" s="65">
        <f t="shared" si="11"/>
        <v>0</v>
      </c>
      <c r="P75" s="30"/>
      <c r="Q75" s="30"/>
      <c r="R75" s="65">
        <f t="shared" si="12"/>
        <v>0</v>
      </c>
      <c r="S75" s="31"/>
      <c r="T75" s="8"/>
    </row>
    <row r="76" spans="1:20" ht="13.5">
      <c r="A76" s="15"/>
      <c r="B76" s="40" t="s">
        <v>72</v>
      </c>
      <c r="C76" s="16"/>
      <c r="D76" s="35"/>
      <c r="E76" s="35"/>
      <c r="F76" s="35"/>
      <c r="G76" s="35"/>
      <c r="H76" s="13" t="str">
        <f>IF('2b.  Complex Form Data Entry'!E126="", "  ", '2b.  Complex Form Data Entry'!E126)</f>
        <v xml:space="preserve">  </v>
      </c>
      <c r="I76" s="376">
        <f>'2b.  Complex Form Data Entry'!N126</f>
        <v>0</v>
      </c>
      <c r="J76" s="376">
        <f>'2b.  Complex Form Data Entry'!G126</f>
        <v>0</v>
      </c>
      <c r="K76" s="376">
        <f>'2b.  Complex Form Data Entry'!H126</f>
        <v>0</v>
      </c>
      <c r="L76" s="65">
        <f t="shared" si="10"/>
        <v>0</v>
      </c>
      <c r="M76" s="376">
        <f>'2b.  Complex Form Data Entry'!I126</f>
        <v>0</v>
      </c>
      <c r="N76" s="376">
        <f>'2b.  Complex Form Data Entry'!J126</f>
        <v>0</v>
      </c>
      <c r="O76" s="65">
        <f t="shared" si="11"/>
        <v>0</v>
      </c>
      <c r="P76" s="376">
        <f>'2b.  Complex Form Data Entry'!K126</f>
        <v>0</v>
      </c>
      <c r="Q76" s="376">
        <f>'2b.  Complex Form Data Entry'!L126</f>
        <v>0</v>
      </c>
      <c r="R76" s="65">
        <f t="shared" si="12"/>
        <v>0</v>
      </c>
      <c r="S76" s="377">
        <f>'2b.  Complex Form Data Entry'!M126</f>
        <v>0</v>
      </c>
      <c r="T76" s="8"/>
    </row>
    <row r="77" spans="1:20" ht="13.5">
      <c r="A77" s="15"/>
      <c r="B77" s="40" t="s">
        <v>74</v>
      </c>
      <c r="C77" s="16"/>
      <c r="D77" s="35"/>
      <c r="E77" s="35"/>
      <c r="F77" s="35"/>
      <c r="G77" s="35"/>
      <c r="H77" s="13" t="str">
        <f>IF('2b.  Complex Form Data Entry'!E127="", "  ", '2b.  Complex Form Data Entry'!E127)</f>
        <v xml:space="preserve">  </v>
      </c>
      <c r="I77" s="376">
        <f>'2b.  Complex Form Data Entry'!N127</f>
        <v>0</v>
      </c>
      <c r="J77" s="376">
        <f>'2b.  Complex Form Data Entry'!G127</f>
        <v>0</v>
      </c>
      <c r="K77" s="376">
        <f>'2b.  Complex Form Data Entry'!H127</f>
        <v>0</v>
      </c>
      <c r="L77" s="65">
        <f t="shared" si="10"/>
        <v>0</v>
      </c>
      <c r="M77" s="376">
        <f>'2b.  Complex Form Data Entry'!I127</f>
        <v>0</v>
      </c>
      <c r="N77" s="376">
        <f>'2b.  Complex Form Data Entry'!J127</f>
        <v>0</v>
      </c>
      <c r="O77" s="65">
        <f t="shared" si="11"/>
        <v>0</v>
      </c>
      <c r="P77" s="376">
        <f>'2b.  Complex Form Data Entry'!K127</f>
        <v>0</v>
      </c>
      <c r="Q77" s="376">
        <f>'2b.  Complex Form Data Entry'!L127</f>
        <v>0</v>
      </c>
      <c r="R77" s="65">
        <f t="shared" si="12"/>
        <v>0</v>
      </c>
      <c r="S77" s="377">
        <f>'2b.  Complex Form Data Entry'!M127</f>
        <v>0</v>
      </c>
      <c r="T77" s="8"/>
    </row>
    <row r="78" spans="1:20" ht="13.5">
      <c r="A78" s="15"/>
      <c r="B78" s="40" t="s">
        <v>76</v>
      </c>
      <c r="C78" s="16"/>
      <c r="D78" s="35"/>
      <c r="E78" s="35"/>
      <c r="F78" s="35"/>
      <c r="G78" s="35"/>
      <c r="H78" s="13" t="str">
        <f>IF('2b.  Complex Form Data Entry'!E128="", "  ", '2b.  Complex Form Data Entry'!E128)</f>
        <v xml:space="preserve">  </v>
      </c>
      <c r="I78" s="376">
        <f>'2b.  Complex Form Data Entry'!N128</f>
        <v>0</v>
      </c>
      <c r="J78" s="376">
        <f>'2b.  Complex Form Data Entry'!G128</f>
        <v>0</v>
      </c>
      <c r="K78" s="376">
        <f>'2b.  Complex Form Data Entry'!H128</f>
        <v>0</v>
      </c>
      <c r="L78" s="65">
        <f t="shared" si="10"/>
        <v>0</v>
      </c>
      <c r="M78" s="376">
        <f>'2b.  Complex Form Data Entry'!I128</f>
        <v>0</v>
      </c>
      <c r="N78" s="376">
        <f>'2b.  Complex Form Data Entry'!J128</f>
        <v>0</v>
      </c>
      <c r="O78" s="65">
        <f t="shared" si="11"/>
        <v>0</v>
      </c>
      <c r="P78" s="376">
        <f>'2b.  Complex Form Data Entry'!K128</f>
        <v>0</v>
      </c>
      <c r="Q78" s="376">
        <f>'2b.  Complex Form Data Entry'!L128</f>
        <v>0</v>
      </c>
      <c r="R78" s="65">
        <f t="shared" si="12"/>
        <v>0</v>
      </c>
      <c r="S78" s="377">
        <f>'2b.  Complex Form Data Entry'!M128</f>
        <v>0</v>
      </c>
      <c r="T78" s="8"/>
    </row>
    <row r="79" spans="1:20" ht="13.5">
      <c r="A79" s="15"/>
      <c r="B79" s="292" t="s">
        <v>78</v>
      </c>
      <c r="C79" s="293"/>
      <c r="D79" s="35"/>
      <c r="E79" s="35"/>
      <c r="F79" s="35"/>
      <c r="G79" s="35"/>
      <c r="H79" s="13" t="str">
        <f>IF('2b.  Complex Form Data Entry'!E129="", "  ", '2b.  Complex Form Data Entry'!E129)</f>
        <v xml:space="preserve">  </v>
      </c>
      <c r="I79" s="376">
        <f>'2b.  Complex Form Data Entry'!N129</f>
        <v>0</v>
      </c>
      <c r="J79" s="376">
        <f>'2b.  Complex Form Data Entry'!G129</f>
        <v>0</v>
      </c>
      <c r="K79" s="376">
        <f>'2b.  Complex Form Data Entry'!H129</f>
        <v>0</v>
      </c>
      <c r="L79" s="65">
        <f t="shared" si="10"/>
        <v>0</v>
      </c>
      <c r="M79" s="376">
        <f>'2b.  Complex Form Data Entry'!I129</f>
        <v>0</v>
      </c>
      <c r="N79" s="376">
        <f>'2b.  Complex Form Data Entry'!J129</f>
        <v>0</v>
      </c>
      <c r="O79" s="65">
        <f t="shared" si="11"/>
        <v>0</v>
      </c>
      <c r="P79" s="376">
        <f>'2b.  Complex Form Data Entry'!K129</f>
        <v>0</v>
      </c>
      <c r="Q79" s="376">
        <f>'2b.  Complex Form Data Entry'!L129</f>
        <v>0</v>
      </c>
      <c r="R79" s="65">
        <f t="shared" si="12"/>
        <v>0</v>
      </c>
      <c r="S79" s="377">
        <f>'2b.  Complex Form Data Entry'!M129</f>
        <v>0</v>
      </c>
      <c r="T79" s="8"/>
    </row>
    <row r="80" spans="1:20" ht="13.5">
      <c r="A80" s="15"/>
      <c r="B80" s="292" t="s">
        <v>80</v>
      </c>
      <c r="C80" s="293"/>
      <c r="D80" s="35"/>
      <c r="E80" s="35"/>
      <c r="F80" s="35"/>
      <c r="G80" s="35"/>
      <c r="H80" s="13" t="str">
        <f>IF('2b.  Complex Form Data Entry'!E130="", "  ", '2b.  Complex Form Data Entry'!E130)</f>
        <v xml:space="preserve">  </v>
      </c>
      <c r="I80" s="376">
        <f>'2b.  Complex Form Data Entry'!N130</f>
        <v>0</v>
      </c>
      <c r="J80" s="376">
        <f>'2b.  Complex Form Data Entry'!G130</f>
        <v>0</v>
      </c>
      <c r="K80" s="376">
        <f>'2b.  Complex Form Data Entry'!H130</f>
        <v>0</v>
      </c>
      <c r="L80" s="65">
        <f t="shared" si="10"/>
        <v>0</v>
      </c>
      <c r="M80" s="376">
        <f>'2b.  Complex Form Data Entry'!I130</f>
        <v>0</v>
      </c>
      <c r="N80" s="376">
        <f>'2b.  Complex Form Data Entry'!J130</f>
        <v>0</v>
      </c>
      <c r="O80" s="65">
        <f t="shared" si="11"/>
        <v>0</v>
      </c>
      <c r="P80" s="376">
        <f>'2b.  Complex Form Data Entry'!K130</f>
        <v>0</v>
      </c>
      <c r="Q80" s="376">
        <f>'2b.  Complex Form Data Entry'!L130</f>
        <v>0</v>
      </c>
      <c r="R80" s="65">
        <f t="shared" si="12"/>
        <v>0</v>
      </c>
      <c r="S80" s="377">
        <f>'2b.  Complex Form Data Entry'!M130</f>
        <v>0</v>
      </c>
      <c r="T80" s="8"/>
    </row>
    <row r="81" spans="1:20" ht="13.5">
      <c r="A81" s="15"/>
      <c r="B81" s="292" t="s">
        <v>82</v>
      </c>
      <c r="C81" s="293"/>
      <c r="D81" s="35"/>
      <c r="E81" s="35"/>
      <c r="F81" s="35"/>
      <c r="G81" s="35"/>
      <c r="H81" s="13" t="str">
        <f>IF('2b.  Complex Form Data Entry'!E131="", "  ", '2b.  Complex Form Data Entry'!E131)</f>
        <v xml:space="preserve">  </v>
      </c>
      <c r="I81" s="376">
        <f>'2b.  Complex Form Data Entry'!N131</f>
        <v>0</v>
      </c>
      <c r="J81" s="376">
        <f>'2b.  Complex Form Data Entry'!G131</f>
        <v>0</v>
      </c>
      <c r="K81" s="376">
        <f>'2b.  Complex Form Data Entry'!H131</f>
        <v>0</v>
      </c>
      <c r="L81" s="65">
        <f t="shared" si="10"/>
        <v>0</v>
      </c>
      <c r="M81" s="376">
        <f>'2b.  Complex Form Data Entry'!I131</f>
        <v>0</v>
      </c>
      <c r="N81" s="376">
        <f>'2b.  Complex Form Data Entry'!J131</f>
        <v>0</v>
      </c>
      <c r="O81" s="65">
        <f t="shared" si="11"/>
        <v>0</v>
      </c>
      <c r="P81" s="376">
        <f>'2b.  Complex Form Data Entry'!K131</f>
        <v>0</v>
      </c>
      <c r="Q81" s="376">
        <f>'2b.  Complex Form Data Entry'!L131</f>
        <v>0</v>
      </c>
      <c r="R81" s="65">
        <f t="shared" si="12"/>
        <v>0</v>
      </c>
      <c r="S81" s="377">
        <f>'2b.  Complex Form Data Entry'!M131</f>
        <v>0</v>
      </c>
      <c r="T81" s="8"/>
    </row>
    <row r="82" spans="1:20" ht="13.5">
      <c r="A82" s="15"/>
      <c r="B82" s="294" t="s">
        <v>83</v>
      </c>
      <c r="C82" s="295"/>
      <c r="D82" s="35"/>
      <c r="E82" s="35"/>
      <c r="F82" s="35"/>
      <c r="G82" s="35"/>
      <c r="H82" s="13" t="str">
        <f>IF('2b.  Complex Form Data Entry'!E132="", "  ", '2b.  Complex Form Data Entry'!E132)</f>
        <v xml:space="preserve">  </v>
      </c>
      <c r="I82" s="376">
        <f>'2b.  Complex Form Data Entry'!N132</f>
        <v>0</v>
      </c>
      <c r="J82" s="376">
        <f>'2b.  Complex Form Data Entry'!G132</f>
        <v>0</v>
      </c>
      <c r="K82" s="376">
        <f>'2b.  Complex Form Data Entry'!H132</f>
        <v>0</v>
      </c>
      <c r="L82" s="65">
        <f t="shared" si="10"/>
        <v>0</v>
      </c>
      <c r="M82" s="376">
        <f>'2b.  Complex Form Data Entry'!I132</f>
        <v>0</v>
      </c>
      <c r="N82" s="376">
        <f>'2b.  Complex Form Data Entry'!J132</f>
        <v>0</v>
      </c>
      <c r="O82" s="65">
        <f t="shared" si="11"/>
        <v>0</v>
      </c>
      <c r="P82" s="376">
        <f>'2b.  Complex Form Data Entry'!K132</f>
        <v>0</v>
      </c>
      <c r="Q82" s="376">
        <f>'2b.  Complex Form Data Entry'!L132</f>
        <v>0</v>
      </c>
      <c r="R82" s="65">
        <f t="shared" si="12"/>
        <v>0</v>
      </c>
      <c r="S82" s="377">
        <f>'2b.  Complex Form Data Entry'!M132</f>
        <v>0</v>
      </c>
      <c r="T82" s="8"/>
    </row>
    <row r="83" spans="1:20" ht="13.5">
      <c r="A83" s="20"/>
      <c r="B83" s="21"/>
      <c r="C83" s="22" t="s">
        <v>143</v>
      </c>
      <c r="D83" s="23"/>
      <c r="E83" s="23"/>
      <c r="F83" s="23"/>
      <c r="G83" s="23"/>
      <c r="H83" s="155"/>
      <c r="I83" s="52">
        <f t="shared" ref="I83:S83" si="19">SUM(I76:I82)</f>
        <v>0</v>
      </c>
      <c r="J83" s="52">
        <f t="shared" si="19"/>
        <v>0</v>
      </c>
      <c r="K83" s="52">
        <f t="shared" si="19"/>
        <v>0</v>
      </c>
      <c r="L83" s="52">
        <f t="shared" si="10"/>
        <v>0</v>
      </c>
      <c r="M83" s="52">
        <f t="shared" si="19"/>
        <v>0</v>
      </c>
      <c r="N83" s="52">
        <f t="shared" si="19"/>
        <v>0</v>
      </c>
      <c r="O83" s="52">
        <f t="shared" si="11"/>
        <v>0</v>
      </c>
      <c r="P83" s="52">
        <f t="shared" ref="P83:Q83" si="20">SUM(P76:P82)</f>
        <v>0</v>
      </c>
      <c r="Q83" s="52">
        <f t="shared" si="20"/>
        <v>0</v>
      </c>
      <c r="R83" s="52">
        <f t="shared" si="12"/>
        <v>0</v>
      </c>
      <c r="S83" s="53">
        <f t="shared" si="19"/>
        <v>0</v>
      </c>
      <c r="T83" s="8"/>
    </row>
    <row r="84" spans="1:20" ht="3" customHeight="1">
      <c r="A84" s="46"/>
      <c r="B84" s="47"/>
      <c r="C84" s="247"/>
      <c r="D84" s="10"/>
      <c r="E84" s="10"/>
      <c r="F84" s="10"/>
      <c r="G84" s="10"/>
      <c r="H84" s="156"/>
      <c r="I84" s="48"/>
      <c r="J84" s="49"/>
      <c r="K84" s="49"/>
      <c r="L84" s="65">
        <f t="shared" si="10"/>
        <v>0</v>
      </c>
      <c r="M84" s="50"/>
      <c r="N84" s="49"/>
      <c r="O84" s="65">
        <f t="shared" si="11"/>
        <v>0</v>
      </c>
      <c r="P84" s="49"/>
      <c r="Q84" s="49"/>
      <c r="R84" s="65">
        <f t="shared" si="12"/>
        <v>0</v>
      </c>
      <c r="S84" s="51"/>
      <c r="T84" s="8"/>
    </row>
    <row r="85" spans="1:20" ht="13.5">
      <c r="A85" s="373" t="str">
        <f>IF('2b.  Complex Form Data Entry'!E135="", "   ", '2b.  Complex Form Data Entry'!E135)</f>
        <v xml:space="preserve">   </v>
      </c>
      <c r="B85" s="374"/>
      <c r="C85" s="375"/>
      <c r="D85" s="143" t="str">
        <f>IF(A85="   ", "   ",  IF(A85='2b.  Complex Form Data Entry'!$G$21, '2b.  Complex Form Data Entry'!J$21, IF(A85='2b.  Complex Form Data Entry'!$G$22,'2b.  Complex Form Data Entry'!J$22, IF(A85='2b.  Complex Form Data Entry'!$G$23, '2b.  Complex Form Data Entry'!J$23, IF(A85='2b.  Complex Form Data Entry'!$G$24, '2b.  Complex Form Data Entry'!$J$24, IF(A85='2b.  Complex Form Data Entry'!$G$25,'2b.  Complex Form Data Entry'!J$25, IF(A85='2b.  Complex Form Data Entry'!$G$26,'2b.  Complex Form Data Entry'!J$26, "   ")))))))</f>
        <v xml:space="preserve">   </v>
      </c>
      <c r="E85" s="73" t="str">
        <f>IF(A85="   ", "   ",  IF(A85='2b.  Complex Form Data Entry'!$G$21, '2b.  Complex Form Data Entry'!K$21, IF(A85='2b.  Complex Form Data Entry'!$G$22,'2b.  Complex Form Data Entry'!K$22, IF(A85='2b.  Complex Form Data Entry'!$G$23, '2b.  Complex Form Data Entry'!K$23, IF(A85='2b.  Complex Form Data Entry'!$G$24, '2b.  Complex Form Data Entry'!$K$24, IF(A85='2b.  Complex Form Data Entry'!G$25,'2b.  Complex Form Data Entry'!K$25, IF(A85='2b.  Complex Form Data Entry'!G$26,'2b.  Complex Form Data Entry'!K$26, "   ")))))))</f>
        <v xml:space="preserve">   </v>
      </c>
      <c r="F85" s="143" t="str">
        <f>IF(A85="   ", "   ",  IF(A85='2b.  Complex Form Data Entry'!$G$21, '2b.  Complex Form Data Entry'!L$21, IF(A85='2b.  Complex Form Data Entry'!$G$22,'2b.  Complex Form Data Entry'!L$22, IF(A85='2b.  Complex Form Data Entry'!$G$23, '2b.  Complex Form Data Entry'!L$23, IF(A85='2b.  Complex Form Data Entry'!$G$24, '2b.  Complex Form Data Entry'!$L$24, IF(A85='2b.  Complex Form Data Entry'!$G$25,'2b.  Complex Form Data Entry'!$L$25, IF(A85='2b.  Complex Form Data Entry'!$G$26,'2b.  Complex Form Data Entry'!$L$26, "   ")))))))</f>
        <v xml:space="preserve">   </v>
      </c>
      <c r="G85" s="64" t="str">
        <f>IF('2b.  Complex Form Data Entry'!I135="", "   ", '2b.  Complex Form Data Entry'!I135)</f>
        <v xml:space="preserve"> </v>
      </c>
      <c r="H85" s="153"/>
      <c r="I85" s="38"/>
      <c r="J85" s="30"/>
      <c r="K85" s="30"/>
      <c r="L85" s="65">
        <f t="shared" si="10"/>
        <v>0</v>
      </c>
      <c r="M85" s="30"/>
      <c r="N85" s="30"/>
      <c r="O85" s="65">
        <f t="shared" si="11"/>
        <v>0</v>
      </c>
      <c r="P85" s="30"/>
      <c r="Q85" s="30"/>
      <c r="R85" s="65">
        <f t="shared" si="12"/>
        <v>0</v>
      </c>
      <c r="S85" s="31"/>
      <c r="T85" s="8"/>
    </row>
    <row r="86" spans="1:20" ht="13.5">
      <c r="A86" s="15"/>
      <c r="B86" s="40" t="s">
        <v>72</v>
      </c>
      <c r="C86" s="16"/>
      <c r="D86" s="35"/>
      <c r="E86" s="35"/>
      <c r="F86" s="35"/>
      <c r="G86" s="35"/>
      <c r="H86" s="13" t="str">
        <f>IF('2b.  Complex Form Data Entry'!E137="", "  ", '2b.  Complex Form Data Entry'!E137)</f>
        <v xml:space="preserve">  </v>
      </c>
      <c r="I86" s="376">
        <f>'2b.  Complex Form Data Entry'!N137</f>
        <v>0</v>
      </c>
      <c r="J86" s="376">
        <f>'2b.  Complex Form Data Entry'!G137</f>
        <v>0</v>
      </c>
      <c r="K86" s="376">
        <f>'2b.  Complex Form Data Entry'!H137</f>
        <v>0</v>
      </c>
      <c r="L86" s="65">
        <f t="shared" si="10"/>
        <v>0</v>
      </c>
      <c r="M86" s="376">
        <f>'2b.  Complex Form Data Entry'!I137</f>
        <v>0</v>
      </c>
      <c r="N86" s="376">
        <f>'2b.  Complex Form Data Entry'!J137</f>
        <v>0</v>
      </c>
      <c r="O86" s="65">
        <f t="shared" si="11"/>
        <v>0</v>
      </c>
      <c r="P86" s="376">
        <f>'2b.  Complex Form Data Entry'!K137</f>
        <v>0</v>
      </c>
      <c r="Q86" s="376">
        <f>'2b.  Complex Form Data Entry'!L137</f>
        <v>0</v>
      </c>
      <c r="R86" s="65">
        <f t="shared" si="12"/>
        <v>0</v>
      </c>
      <c r="S86" s="377">
        <f>'2b.  Complex Form Data Entry'!M137</f>
        <v>0</v>
      </c>
      <c r="T86" s="8"/>
    </row>
    <row r="87" spans="1:20" ht="13.5">
      <c r="A87" s="15"/>
      <c r="B87" s="40" t="s">
        <v>74</v>
      </c>
      <c r="C87" s="16"/>
      <c r="D87" s="35"/>
      <c r="E87" s="35"/>
      <c r="F87" s="35"/>
      <c r="G87" s="35"/>
      <c r="H87" s="13" t="str">
        <f>IF('2b.  Complex Form Data Entry'!E138="", "  ", '2b.  Complex Form Data Entry'!E138)</f>
        <v xml:space="preserve">  </v>
      </c>
      <c r="I87" s="376">
        <f>'2b.  Complex Form Data Entry'!N138</f>
        <v>0</v>
      </c>
      <c r="J87" s="376">
        <f>'2b.  Complex Form Data Entry'!G138</f>
        <v>0</v>
      </c>
      <c r="K87" s="376">
        <f>'2b.  Complex Form Data Entry'!H138</f>
        <v>0</v>
      </c>
      <c r="L87" s="65">
        <f t="shared" si="10"/>
        <v>0</v>
      </c>
      <c r="M87" s="376">
        <f>'2b.  Complex Form Data Entry'!I138</f>
        <v>0</v>
      </c>
      <c r="N87" s="376">
        <f>'2b.  Complex Form Data Entry'!J138</f>
        <v>0</v>
      </c>
      <c r="O87" s="65">
        <f t="shared" si="11"/>
        <v>0</v>
      </c>
      <c r="P87" s="376">
        <f>'2b.  Complex Form Data Entry'!K138</f>
        <v>0</v>
      </c>
      <c r="Q87" s="376">
        <f>'2b.  Complex Form Data Entry'!L138</f>
        <v>0</v>
      </c>
      <c r="R87" s="65">
        <f t="shared" si="12"/>
        <v>0</v>
      </c>
      <c r="S87" s="377">
        <f>'2b.  Complex Form Data Entry'!M138</f>
        <v>0</v>
      </c>
      <c r="T87" s="8"/>
    </row>
    <row r="88" spans="1:20" ht="13.5">
      <c r="A88" s="15"/>
      <c r="B88" s="40" t="s">
        <v>76</v>
      </c>
      <c r="C88" s="16"/>
      <c r="D88" s="35"/>
      <c r="E88" s="35"/>
      <c r="F88" s="35"/>
      <c r="G88" s="35"/>
      <c r="H88" s="13" t="str">
        <f>IF('2b.  Complex Form Data Entry'!E139="", "  ", '2b.  Complex Form Data Entry'!E139)</f>
        <v xml:space="preserve">  </v>
      </c>
      <c r="I88" s="376">
        <f>'2b.  Complex Form Data Entry'!N139</f>
        <v>0</v>
      </c>
      <c r="J88" s="376">
        <f>'2b.  Complex Form Data Entry'!G139</f>
        <v>0</v>
      </c>
      <c r="K88" s="376">
        <f>'2b.  Complex Form Data Entry'!H139</f>
        <v>0</v>
      </c>
      <c r="L88" s="65">
        <f t="shared" si="10"/>
        <v>0</v>
      </c>
      <c r="M88" s="376">
        <f>'2b.  Complex Form Data Entry'!I139</f>
        <v>0</v>
      </c>
      <c r="N88" s="376">
        <f>'2b.  Complex Form Data Entry'!J139</f>
        <v>0</v>
      </c>
      <c r="O88" s="65">
        <f t="shared" si="11"/>
        <v>0</v>
      </c>
      <c r="P88" s="376">
        <f>'2b.  Complex Form Data Entry'!K139</f>
        <v>0</v>
      </c>
      <c r="Q88" s="376">
        <f>'2b.  Complex Form Data Entry'!L139</f>
        <v>0</v>
      </c>
      <c r="R88" s="65">
        <f t="shared" si="12"/>
        <v>0</v>
      </c>
      <c r="S88" s="377">
        <f>'2b.  Complex Form Data Entry'!M139</f>
        <v>0</v>
      </c>
      <c r="T88" s="8"/>
    </row>
    <row r="89" spans="1:20" ht="13.5">
      <c r="A89" s="15"/>
      <c r="B89" s="292" t="s">
        <v>78</v>
      </c>
      <c r="C89" s="293"/>
      <c r="D89" s="35"/>
      <c r="E89" s="35"/>
      <c r="F89" s="35"/>
      <c r="G89" s="35"/>
      <c r="H89" s="13" t="str">
        <f>IF('2b.  Complex Form Data Entry'!E140="", "  ", '2b.  Complex Form Data Entry'!E140)</f>
        <v xml:space="preserve">  </v>
      </c>
      <c r="I89" s="376">
        <f>'2b.  Complex Form Data Entry'!N140</f>
        <v>0</v>
      </c>
      <c r="J89" s="376">
        <f>'2b.  Complex Form Data Entry'!G140</f>
        <v>0</v>
      </c>
      <c r="K89" s="376">
        <f>'2b.  Complex Form Data Entry'!H140</f>
        <v>0</v>
      </c>
      <c r="L89" s="65">
        <f t="shared" si="10"/>
        <v>0</v>
      </c>
      <c r="M89" s="376">
        <f>'2b.  Complex Form Data Entry'!I140</f>
        <v>0</v>
      </c>
      <c r="N89" s="376">
        <f>'2b.  Complex Form Data Entry'!J140</f>
        <v>0</v>
      </c>
      <c r="O89" s="65">
        <f t="shared" si="11"/>
        <v>0</v>
      </c>
      <c r="P89" s="376">
        <f>'2b.  Complex Form Data Entry'!K140</f>
        <v>0</v>
      </c>
      <c r="Q89" s="376">
        <f>'2b.  Complex Form Data Entry'!L140</f>
        <v>0</v>
      </c>
      <c r="R89" s="65">
        <f t="shared" si="12"/>
        <v>0</v>
      </c>
      <c r="S89" s="377">
        <f>'2b.  Complex Form Data Entry'!M140</f>
        <v>0</v>
      </c>
      <c r="T89" s="8"/>
    </row>
    <row r="90" spans="1:20" ht="13.5">
      <c r="A90" s="15"/>
      <c r="B90" s="292" t="s">
        <v>80</v>
      </c>
      <c r="C90" s="293"/>
      <c r="D90" s="35"/>
      <c r="E90" s="35"/>
      <c r="F90" s="35"/>
      <c r="G90" s="35"/>
      <c r="H90" s="13" t="str">
        <f>IF('2b.  Complex Form Data Entry'!E141="", "  ", '2b.  Complex Form Data Entry'!E141)</f>
        <v xml:space="preserve">  </v>
      </c>
      <c r="I90" s="376">
        <f>'2b.  Complex Form Data Entry'!N141</f>
        <v>0</v>
      </c>
      <c r="J90" s="376">
        <f>'2b.  Complex Form Data Entry'!G141</f>
        <v>0</v>
      </c>
      <c r="K90" s="376">
        <f>'2b.  Complex Form Data Entry'!H141</f>
        <v>0</v>
      </c>
      <c r="L90" s="65">
        <f t="shared" si="10"/>
        <v>0</v>
      </c>
      <c r="M90" s="376">
        <f>'2b.  Complex Form Data Entry'!I141</f>
        <v>0</v>
      </c>
      <c r="N90" s="376">
        <f>'2b.  Complex Form Data Entry'!J141</f>
        <v>0</v>
      </c>
      <c r="O90" s="65">
        <f t="shared" si="11"/>
        <v>0</v>
      </c>
      <c r="P90" s="376">
        <f>'2b.  Complex Form Data Entry'!K141</f>
        <v>0</v>
      </c>
      <c r="Q90" s="376">
        <f>'2b.  Complex Form Data Entry'!L141</f>
        <v>0</v>
      </c>
      <c r="R90" s="65">
        <f t="shared" si="12"/>
        <v>0</v>
      </c>
      <c r="S90" s="377">
        <f>'2b.  Complex Form Data Entry'!M141</f>
        <v>0</v>
      </c>
      <c r="T90" s="8"/>
    </row>
    <row r="91" spans="1:20" ht="13.5">
      <c r="A91" s="15"/>
      <c r="B91" s="292" t="s">
        <v>82</v>
      </c>
      <c r="C91" s="293"/>
      <c r="D91" s="35"/>
      <c r="E91" s="35"/>
      <c r="F91" s="35"/>
      <c r="G91" s="35"/>
      <c r="H91" s="13" t="str">
        <f>IF('2b.  Complex Form Data Entry'!E142="", "  ", '2b.  Complex Form Data Entry'!E142)</f>
        <v xml:space="preserve">  </v>
      </c>
      <c r="I91" s="376">
        <f>'2b.  Complex Form Data Entry'!N142</f>
        <v>0</v>
      </c>
      <c r="J91" s="376">
        <f>'2b.  Complex Form Data Entry'!G142</f>
        <v>0</v>
      </c>
      <c r="K91" s="376">
        <f>'2b.  Complex Form Data Entry'!H142</f>
        <v>0</v>
      </c>
      <c r="L91" s="65">
        <f t="shared" si="10"/>
        <v>0</v>
      </c>
      <c r="M91" s="376">
        <f>'2b.  Complex Form Data Entry'!I142</f>
        <v>0</v>
      </c>
      <c r="N91" s="376">
        <f>'2b.  Complex Form Data Entry'!J142</f>
        <v>0</v>
      </c>
      <c r="O91" s="65">
        <f t="shared" si="11"/>
        <v>0</v>
      </c>
      <c r="P91" s="376">
        <f>'2b.  Complex Form Data Entry'!K142</f>
        <v>0</v>
      </c>
      <c r="Q91" s="376">
        <f>'2b.  Complex Form Data Entry'!L142</f>
        <v>0</v>
      </c>
      <c r="R91" s="65">
        <f t="shared" si="12"/>
        <v>0</v>
      </c>
      <c r="S91" s="377">
        <f>'2b.  Complex Form Data Entry'!M142</f>
        <v>0</v>
      </c>
      <c r="T91" s="8"/>
    </row>
    <row r="92" spans="1:20" ht="13.5">
      <c r="A92" s="15"/>
      <c r="B92" s="294" t="s">
        <v>83</v>
      </c>
      <c r="C92" s="295"/>
      <c r="D92" s="35"/>
      <c r="E92" s="35"/>
      <c r="F92" s="35"/>
      <c r="G92" s="35"/>
      <c r="H92" s="157" t="str">
        <f>IF('2b.  Complex Form Data Entry'!E143="", "  ", '2b.  Complex Form Data Entry'!E143)</f>
        <v xml:space="preserve">  </v>
      </c>
      <c r="I92" s="376">
        <f>'2b.  Complex Form Data Entry'!N143</f>
        <v>0</v>
      </c>
      <c r="J92" s="376">
        <f>'2b.  Complex Form Data Entry'!G143</f>
        <v>0</v>
      </c>
      <c r="K92" s="376">
        <f>'2b.  Complex Form Data Entry'!H143</f>
        <v>0</v>
      </c>
      <c r="L92" s="65">
        <f t="shared" si="10"/>
        <v>0</v>
      </c>
      <c r="M92" s="376">
        <f>'2b.  Complex Form Data Entry'!I143</f>
        <v>0</v>
      </c>
      <c r="N92" s="376">
        <f>'2b.  Complex Form Data Entry'!J143</f>
        <v>0</v>
      </c>
      <c r="O92" s="65">
        <f t="shared" si="11"/>
        <v>0</v>
      </c>
      <c r="P92" s="376">
        <f>'2b.  Complex Form Data Entry'!K143</f>
        <v>0</v>
      </c>
      <c r="Q92" s="376">
        <f>'2b.  Complex Form Data Entry'!L143</f>
        <v>0</v>
      </c>
      <c r="R92" s="65">
        <f t="shared" si="12"/>
        <v>0</v>
      </c>
      <c r="S92" s="377">
        <f>'2b.  Complex Form Data Entry'!M143</f>
        <v>0</v>
      </c>
      <c r="T92" s="8"/>
    </row>
    <row r="93" spans="1:20" ht="12.75" customHeight="1">
      <c r="A93" s="20"/>
      <c r="B93" s="21"/>
      <c r="C93" s="22" t="s">
        <v>143</v>
      </c>
      <c r="D93" s="23"/>
      <c r="E93" s="23"/>
      <c r="F93" s="23"/>
      <c r="G93" s="23"/>
      <c r="H93" s="158"/>
      <c r="I93" s="52">
        <f t="shared" ref="I93:S93" si="21">SUM(I86:I92)</f>
        <v>0</v>
      </c>
      <c r="J93" s="52">
        <f t="shared" si="21"/>
        <v>0</v>
      </c>
      <c r="K93" s="52">
        <f t="shared" si="21"/>
        <v>0</v>
      </c>
      <c r="L93" s="52">
        <f t="shared" si="10"/>
        <v>0</v>
      </c>
      <c r="M93" s="52">
        <f t="shared" si="21"/>
        <v>0</v>
      </c>
      <c r="N93" s="52">
        <f t="shared" si="21"/>
        <v>0</v>
      </c>
      <c r="O93" s="52">
        <f t="shared" si="11"/>
        <v>0</v>
      </c>
      <c r="P93" s="52">
        <f t="shared" ref="P93:Q93" si="22">SUM(P86:P92)</f>
        <v>0</v>
      </c>
      <c r="Q93" s="52">
        <f t="shared" si="22"/>
        <v>0</v>
      </c>
      <c r="R93" s="52">
        <f t="shared" si="12"/>
        <v>0</v>
      </c>
      <c r="S93" s="53">
        <f t="shared" si="21"/>
        <v>0</v>
      </c>
      <c r="T93" s="8"/>
    </row>
    <row r="94" spans="1:20" ht="3" customHeight="1">
      <c r="A94" s="24"/>
      <c r="B94" s="247"/>
      <c r="C94" s="247"/>
      <c r="D94" s="25"/>
      <c r="E94" s="25"/>
      <c r="F94" s="25"/>
      <c r="G94" s="25"/>
      <c r="H94" s="159"/>
      <c r="I94" s="26"/>
      <c r="J94" s="27"/>
      <c r="K94" s="27"/>
      <c r="L94" s="65">
        <f t="shared" si="10"/>
        <v>0</v>
      </c>
      <c r="M94" s="28"/>
      <c r="N94" s="27"/>
      <c r="O94" s="65">
        <f t="shared" si="11"/>
        <v>0</v>
      </c>
      <c r="P94" s="27"/>
      <c r="Q94" s="27"/>
      <c r="R94" s="65">
        <f t="shared" si="12"/>
        <v>0</v>
      </c>
      <c r="S94" s="29"/>
    </row>
    <row r="95" spans="1:20" ht="14.1" thickBot="1">
      <c r="A95" s="3"/>
      <c r="B95" s="4"/>
      <c r="C95" s="216" t="s">
        <v>144</v>
      </c>
      <c r="D95" s="5"/>
      <c r="E95" s="5"/>
      <c r="F95" s="5"/>
      <c r="G95" s="5"/>
      <c r="H95" s="160"/>
      <c r="I95" s="45">
        <f t="shared" ref="I95:S95" si="23">I73+I63+I53+I43+I83+I93</f>
        <v>0</v>
      </c>
      <c r="J95" s="45">
        <f t="shared" si="23"/>
        <v>0</v>
      </c>
      <c r="K95" s="45">
        <f t="shared" si="23"/>
        <v>0</v>
      </c>
      <c r="L95" s="45">
        <f t="shared" si="10"/>
        <v>0</v>
      </c>
      <c r="M95" s="45">
        <f t="shared" si="23"/>
        <v>0</v>
      </c>
      <c r="N95" s="45">
        <f t="shared" si="23"/>
        <v>0</v>
      </c>
      <c r="O95" s="45">
        <f t="shared" si="11"/>
        <v>0</v>
      </c>
      <c r="P95" s="45">
        <f t="shared" ref="P95:Q95" si="24">P73+P63+P53+P43+P83+P93</f>
        <v>0</v>
      </c>
      <c r="Q95" s="45">
        <f t="shared" si="24"/>
        <v>0</v>
      </c>
      <c r="R95" s="45">
        <f t="shared" si="12"/>
        <v>0</v>
      </c>
      <c r="S95" s="54">
        <f t="shared" si="23"/>
        <v>0</v>
      </c>
      <c r="T95" s="2"/>
    </row>
    <row r="96" spans="1:20" ht="3" customHeight="1">
      <c r="A96" s="247"/>
      <c r="B96" s="247"/>
      <c r="C96" s="247"/>
      <c r="D96" s="247"/>
      <c r="E96" s="247"/>
      <c r="F96" s="247"/>
      <c r="G96" s="247"/>
      <c r="H96" s="247"/>
      <c r="I96" s="247"/>
      <c r="J96" s="33"/>
      <c r="K96" s="33"/>
      <c r="L96" s="33"/>
      <c r="M96" s="33"/>
      <c r="N96" s="33"/>
      <c r="O96" s="33"/>
      <c r="P96" s="33"/>
      <c r="Q96" s="33"/>
      <c r="R96" s="33"/>
      <c r="S96" s="2"/>
      <c r="T96" s="2"/>
    </row>
    <row r="97" spans="1:20" ht="18">
      <c r="A97" s="298" t="s">
        <v>169</v>
      </c>
      <c r="B97" s="298"/>
      <c r="C97" s="298"/>
      <c r="D97" s="298"/>
      <c r="E97" s="298"/>
      <c r="F97" s="298"/>
      <c r="G97" s="298"/>
      <c r="H97" s="298"/>
      <c r="I97" s="298"/>
      <c r="J97" s="298"/>
      <c r="K97" s="298"/>
      <c r="L97" s="298"/>
      <c r="M97" s="298"/>
      <c r="N97" s="298"/>
      <c r="O97" s="298"/>
      <c r="P97" s="298"/>
      <c r="Q97" s="298"/>
      <c r="R97" s="298"/>
      <c r="S97" s="298"/>
    </row>
    <row r="98" spans="1:20" ht="3" customHeight="1" thickBot="1">
      <c r="A98" s="32"/>
      <c r="B98" s="32"/>
      <c r="C98" s="32"/>
      <c r="D98" s="32"/>
      <c r="E98" s="32"/>
      <c r="F98" s="32"/>
      <c r="G98" s="32"/>
      <c r="H98" s="32"/>
      <c r="I98" s="32"/>
      <c r="J98" s="32"/>
      <c r="K98" s="32"/>
      <c r="L98" s="32"/>
      <c r="M98" s="32"/>
      <c r="N98" s="32"/>
      <c r="O98" s="32"/>
      <c r="P98" s="32"/>
      <c r="Q98" s="32"/>
      <c r="R98" s="32"/>
    </row>
    <row r="99" spans="1:20" ht="18" customHeight="1" thickTop="1" thickBot="1">
      <c r="A99" s="299" t="s">
        <v>124</v>
      </c>
      <c r="B99" s="299"/>
      <c r="C99" s="299"/>
      <c r="D99" s="299"/>
      <c r="E99" s="299"/>
      <c r="F99" s="299"/>
      <c r="G99" s="299"/>
      <c r="H99" s="299"/>
      <c r="I99" s="299"/>
      <c r="J99" s="299"/>
      <c r="K99" s="299"/>
      <c r="L99" s="299"/>
      <c r="M99" s="299"/>
      <c r="N99" s="299"/>
      <c r="O99" s="299"/>
      <c r="P99" s="299"/>
      <c r="Q99" s="299"/>
      <c r="R99" s="299"/>
      <c r="S99" s="299"/>
    </row>
    <row r="100" spans="1:20" ht="3" customHeight="1" thickTop="1" thickBot="1">
      <c r="A100" s="296"/>
      <c r="B100" s="297"/>
      <c r="C100" s="297"/>
      <c r="D100" s="297"/>
      <c r="E100" s="297"/>
      <c r="F100" s="297"/>
      <c r="G100" s="297"/>
      <c r="H100" s="297"/>
      <c r="I100" s="297"/>
      <c r="J100" s="297"/>
      <c r="K100" s="297"/>
      <c r="L100" s="297"/>
      <c r="M100" s="297"/>
      <c r="N100" s="297"/>
      <c r="O100" s="297"/>
      <c r="P100" s="297"/>
      <c r="Q100" s="297"/>
      <c r="R100" s="297"/>
      <c r="S100" s="297"/>
    </row>
    <row r="101" spans="1:20" ht="13.5">
      <c r="A101" s="348" t="s">
        <v>125</v>
      </c>
      <c r="B101" s="349"/>
      <c r="C101" s="349"/>
      <c r="D101" s="349"/>
      <c r="E101" s="349"/>
      <c r="F101" s="349"/>
      <c r="G101" s="349"/>
      <c r="H101" s="349"/>
      <c r="I101" s="349"/>
      <c r="J101" s="349"/>
      <c r="K101" s="349"/>
      <c r="L101" s="349"/>
      <c r="M101" s="349"/>
      <c r="N101" s="349"/>
      <c r="O101" s="349"/>
      <c r="P101" s="349"/>
      <c r="Q101" s="349"/>
      <c r="R101" s="349"/>
      <c r="S101" s="350"/>
    </row>
    <row r="102" spans="1:20" ht="13.5">
      <c r="A102" s="351" t="s">
        <v>11</v>
      </c>
      <c r="B102" s="352"/>
      <c r="C102" s="353" t="str">
        <f>IF('2b.  Complex Form Data Entry'!G11="", "   ",'2b.  Complex Form Data Entry'!G11)</f>
        <v xml:space="preserve">   </v>
      </c>
      <c r="D102" s="353"/>
      <c r="E102" s="353"/>
      <c r="F102" s="353"/>
      <c r="G102" s="353"/>
      <c r="H102" s="353"/>
      <c r="I102" s="353"/>
      <c r="J102" s="353"/>
      <c r="L102" s="247" t="s">
        <v>29</v>
      </c>
      <c r="M102" s="247"/>
      <c r="O102" s="354"/>
      <c r="Q102" s="354"/>
      <c r="R102" s="355" t="str">
        <f>IF('2b.  Complex Form Data Entry'!G117="", "   ",'2b.  Complex Form Data Entry'!G117)</f>
        <v xml:space="preserve">   </v>
      </c>
      <c r="S102" s="409" t="s">
        <v>166</v>
      </c>
      <c r="T102" s="7"/>
    </row>
    <row r="103" spans="1:20" ht="13.5" customHeight="1">
      <c r="A103" s="356" t="s">
        <v>126</v>
      </c>
      <c r="B103" s="282"/>
      <c r="C103" s="357" t="str">
        <f>IF('2b.  Complex Form Data Entry'!G12="", "   ",'2b.  Complex Form Data Entry'!G12)</f>
        <v xml:space="preserve">   </v>
      </c>
      <c r="D103" s="357"/>
      <c r="E103" s="357"/>
      <c r="F103" s="357"/>
      <c r="G103" s="357"/>
      <c r="H103" s="357"/>
      <c r="I103" s="357"/>
      <c r="J103" s="357"/>
      <c r="L103" s="8" t="s">
        <v>32</v>
      </c>
      <c r="M103" s="8"/>
      <c r="P103" s="358"/>
      <c r="Q103" s="358"/>
      <c r="R103" s="410">
        <f>'2b.  Complex Form Data Entry'!G118</f>
        <v>0</v>
      </c>
      <c r="S103" s="43"/>
      <c r="T103" s="7"/>
    </row>
    <row r="104" spans="1:20" ht="13.5" customHeight="1">
      <c r="A104" s="359" t="s">
        <v>23</v>
      </c>
      <c r="B104" s="360"/>
      <c r="C104" s="361" t="str">
        <f>IF('2b.  Complex Form Data Entry'!G15="", "   ",'2b.  Complex Form Data Entry'!G15)</f>
        <v xml:space="preserve">   </v>
      </c>
      <c r="E104" s="361"/>
      <c r="F104" s="360" t="s">
        <v>26</v>
      </c>
      <c r="G104" s="360"/>
      <c r="H104" s="361" t="str">
        <f>IF('2b.  Complex Form Data Entry'!G15="", " ", '2b.  Complex Form Data Entry'!G16)</f>
        <v xml:space="preserve"> </v>
      </c>
      <c r="I104" s="361"/>
      <c r="J104" s="361"/>
      <c r="L104" s="282" t="s">
        <v>17</v>
      </c>
      <c r="M104" s="282"/>
      <c r="N104" s="282"/>
      <c r="O104" s="282"/>
      <c r="P104" s="60"/>
      <c r="Q104" s="60"/>
      <c r="R104" s="361" t="str">
        <f>IF('2b.  Complex Form Data Entry'!G13="", "   ",'2b.  Complex Form Data Entry'!G13)</f>
        <v xml:space="preserve">   </v>
      </c>
      <c r="S104" s="362"/>
      <c r="T104" s="7"/>
    </row>
    <row r="105" spans="1:20" ht="13.5" customHeight="1">
      <c r="A105" s="359" t="s">
        <v>127</v>
      </c>
      <c r="B105" s="360"/>
      <c r="C105" s="247"/>
      <c r="D105" s="361"/>
      <c r="E105" s="361"/>
      <c r="F105" s="360" t="s">
        <v>128</v>
      </c>
      <c r="G105" s="360"/>
      <c r="H105" s="361"/>
      <c r="I105" s="361"/>
      <c r="J105" s="361"/>
      <c r="L105" s="282" t="s">
        <v>20</v>
      </c>
      <c r="M105" s="282"/>
      <c r="N105" s="282"/>
      <c r="O105" s="282"/>
      <c r="P105" s="44"/>
      <c r="Q105" s="44"/>
      <c r="R105" s="361" t="str">
        <f>IF('2b.  Complex Form Data Entry'!G14="", "   ",'2b.  Complex Form Data Entry'!G14)</f>
        <v xml:space="preserve">   </v>
      </c>
      <c r="S105" s="362"/>
      <c r="T105" s="7"/>
    </row>
    <row r="106" spans="1:20">
      <c r="A106" s="231" t="s">
        <v>9</v>
      </c>
      <c r="B106" s="39"/>
      <c r="C106" s="302" t="str">
        <f>IF('2b.  Complex Form Data Entry'!G10="", " ", '2b.  Complex Form Data Entry'!G10)</f>
        <v xml:space="preserve"> </v>
      </c>
      <c r="D106" s="302"/>
      <c r="E106" s="302"/>
      <c r="F106" s="302"/>
      <c r="G106" s="302"/>
      <c r="H106" s="302"/>
      <c r="I106" s="302"/>
      <c r="J106" s="302"/>
      <c r="K106" s="302"/>
      <c r="L106" s="302"/>
      <c r="M106" s="302"/>
      <c r="N106" s="302"/>
      <c r="O106" s="302"/>
      <c r="P106" s="302"/>
      <c r="Q106" s="302"/>
      <c r="R106" s="302"/>
      <c r="S106" s="303"/>
      <c r="T106" s="7"/>
    </row>
    <row r="107" spans="1:20" ht="12.95" thickBot="1">
      <c r="A107" s="232"/>
      <c r="B107" s="233"/>
      <c r="C107" s="304"/>
      <c r="D107" s="304"/>
      <c r="E107" s="304"/>
      <c r="F107" s="304"/>
      <c r="G107" s="304"/>
      <c r="H107" s="304"/>
      <c r="I107" s="304"/>
      <c r="J107" s="304"/>
      <c r="K107" s="304"/>
      <c r="L107" s="304"/>
      <c r="M107" s="304"/>
      <c r="N107" s="304"/>
      <c r="O107" s="304"/>
      <c r="P107" s="304"/>
      <c r="Q107" s="304"/>
      <c r="R107" s="304"/>
      <c r="S107" s="305"/>
      <c r="T107" s="7"/>
    </row>
    <row r="108" spans="1:20" ht="18.75" customHeight="1" thickTop="1" thickBot="1">
      <c r="A108" s="299" t="s">
        <v>145</v>
      </c>
      <c r="B108" s="299"/>
      <c r="C108" s="299"/>
      <c r="D108" s="299"/>
      <c r="E108" s="299"/>
      <c r="F108" s="299"/>
      <c r="G108" s="299"/>
      <c r="H108" s="299"/>
      <c r="I108" s="299"/>
      <c r="J108" s="299"/>
      <c r="K108" s="299"/>
      <c r="L108" s="299"/>
      <c r="M108" s="299"/>
      <c r="N108" s="299"/>
      <c r="O108" s="299"/>
      <c r="P108" s="299"/>
      <c r="Q108" s="299"/>
      <c r="R108" s="299"/>
      <c r="S108" s="299"/>
      <c r="T108" s="2"/>
    </row>
    <row r="109" spans="1:20" ht="3" customHeight="1" thickTop="1">
      <c r="A109" s="247"/>
      <c r="B109" s="247"/>
      <c r="C109" s="247"/>
      <c r="D109" s="247"/>
      <c r="E109" s="247"/>
      <c r="F109" s="247"/>
      <c r="G109" s="247"/>
      <c r="H109" s="247"/>
      <c r="I109" s="247"/>
      <c r="J109" s="33"/>
      <c r="K109" s="33"/>
      <c r="L109" s="33"/>
      <c r="M109" s="33"/>
      <c r="N109" s="33"/>
      <c r="O109" s="33"/>
      <c r="P109" s="33"/>
      <c r="Q109" s="33"/>
      <c r="R109" s="33"/>
      <c r="S109" s="2"/>
      <c r="T109" s="2"/>
    </row>
    <row r="110" spans="1:20" ht="15">
      <c r="A110" s="247" t="s">
        <v>146</v>
      </c>
      <c r="B110" s="247"/>
      <c r="C110" s="247"/>
      <c r="D110" s="247"/>
      <c r="E110" s="247"/>
      <c r="F110" s="247"/>
      <c r="G110" s="247"/>
      <c r="H110" s="247"/>
      <c r="I110" s="247"/>
      <c r="J110" s="33"/>
      <c r="K110" s="33"/>
      <c r="L110" s="33"/>
      <c r="M110" s="33"/>
      <c r="N110" s="33"/>
      <c r="O110" s="33"/>
      <c r="P110" s="33"/>
      <c r="Q110" s="33"/>
      <c r="R110" s="33"/>
      <c r="S110" s="33"/>
      <c r="T110" s="33"/>
    </row>
    <row r="111" spans="1:20" ht="3" customHeight="1" thickBot="1">
      <c r="A111" s="247"/>
      <c r="B111" s="247"/>
      <c r="C111" s="247"/>
      <c r="D111" s="247"/>
      <c r="E111" s="247"/>
      <c r="F111" s="247"/>
      <c r="G111" s="247"/>
      <c r="H111" s="247"/>
      <c r="I111" s="247"/>
      <c r="J111" s="33"/>
      <c r="K111" s="33"/>
      <c r="L111" s="33"/>
      <c r="M111" s="33"/>
      <c r="N111" s="33"/>
      <c r="O111" s="33"/>
      <c r="P111" s="33"/>
      <c r="Q111" s="33"/>
      <c r="R111" s="33"/>
      <c r="S111" s="33"/>
      <c r="T111" s="33"/>
    </row>
    <row r="112" spans="1:20" ht="15" customHeight="1">
      <c r="A112" s="378" t="s">
        <v>86</v>
      </c>
      <c r="B112" s="379"/>
      <c r="C112" s="380"/>
      <c r="D112" s="381" t="s">
        <v>147</v>
      </c>
      <c r="E112" s="381" t="s">
        <v>39</v>
      </c>
      <c r="F112" s="313" t="s">
        <v>40</v>
      </c>
      <c r="G112" s="381" t="s">
        <v>87</v>
      </c>
      <c r="H112" s="381" t="s">
        <v>102</v>
      </c>
      <c r="I112" s="382"/>
      <c r="J112" s="383">
        <f>'2b.  Complex Form Data Entry'!G19</f>
        <v>2026</v>
      </c>
      <c r="K112" s="384" t="str">
        <f>'2b.  Complex Form Data Entry'!H155</f>
        <v>NA</v>
      </c>
      <c r="L112" s="385" t="str">
        <f>CONCATENATE(L34, " Appropriation Change")</f>
        <v>2026 / 2027 Appropriation Change</v>
      </c>
      <c r="O112" s="414"/>
      <c r="P112" s="414"/>
      <c r="Q112" s="414"/>
      <c r="R112" s="387" t="s">
        <v>170</v>
      </c>
      <c r="S112" s="388"/>
      <c r="T112" s="33"/>
    </row>
    <row r="113" spans="1:20" ht="37.5" customHeight="1" thickBot="1">
      <c r="A113" s="389"/>
      <c r="B113" s="390"/>
      <c r="C113" s="391"/>
      <c r="D113" s="392"/>
      <c r="E113" s="392"/>
      <c r="F113" s="314"/>
      <c r="G113" s="392"/>
      <c r="H113" s="392"/>
      <c r="I113" s="393"/>
      <c r="J113" s="394" t="s">
        <v>104</v>
      </c>
      <c r="K113" s="395" t="str">
        <f>'2b.  Complex Form Data Entry'!H156</f>
        <v xml:space="preserve"> </v>
      </c>
      <c r="L113" s="396"/>
      <c r="O113" s="414"/>
      <c r="P113" s="414"/>
      <c r="Q113" s="414"/>
      <c r="R113" s="397"/>
      <c r="S113" s="398"/>
      <c r="T113" s="33"/>
    </row>
    <row r="114" spans="1:20" ht="47.25" customHeight="1">
      <c r="A114" s="72" t="str">
        <f>IF('2b.  Complex Form Data Entry'!C157="", "   ",'2b.  Complex Form Data Entry'!C157)</f>
        <v xml:space="preserve">   </v>
      </c>
      <c r="B114" s="9"/>
      <c r="C114" s="9"/>
      <c r="D114" s="143" t="str">
        <f>IF(A114="   ", "   ",  IF(A114='2b.  Complex Form Data Entry'!$G$21, '2b.  Complex Form Data Entry'!J$21, IF(A114='2b.  Complex Form Data Entry'!$G$22,'2b.  Complex Form Data Entry'!J$22, IF(A114='2b.  Complex Form Data Entry'!$G$23, '2b.  Complex Form Data Entry'!J$23, IF(A114='2b.  Complex Form Data Entry'!$G$24, '2b.  Complex Form Data Entry'!$J$24, IF(A114='2b.  Complex Form Data Entry'!$G$25,'2b.  Complex Form Data Entry'!J$25, IF(A114='2b.  Complex Form Data Entry'!$G$26,'2b.  Complex Form Data Entry'!J$26, "   ")))))))</f>
        <v xml:space="preserve">   </v>
      </c>
      <c r="E114" s="73" t="str">
        <f>IF(A114="   ", "   ",  IF(A114='2b.  Complex Form Data Entry'!$G$21, '2b.  Complex Form Data Entry'!K$21, IF(A114='2b.  Complex Form Data Entry'!$G$22,'2b.  Complex Form Data Entry'!K$22, IF(A114='2b.  Complex Form Data Entry'!$G$23, '2b.  Complex Form Data Entry'!K$23, IF(A114='2b.  Complex Form Data Entry'!$G$24, '2b.  Complex Form Data Entry'!$K$24, IF(A114='2b.  Complex Form Data Entry'!G$25,'2b.  Complex Form Data Entry'!K$25, IF(A114='2b.  Complex Form Data Entry'!G$26,'2b.  Complex Form Data Entry'!K$26, "   ")))))))</f>
        <v xml:space="preserve">   </v>
      </c>
      <c r="F114" s="143" t="str">
        <f>IF(A114="   ", "   ",  IF(A114='2b.  Complex Form Data Entry'!$G$21, '2b.  Complex Form Data Entry'!L$21, IF(A114='2b.  Complex Form Data Entry'!$G$22,'2b.  Complex Form Data Entry'!L$22, IF(A114='2b.  Complex Form Data Entry'!$G$23, '2b.  Complex Form Data Entry'!L$23, IF(A114='2b.  Complex Form Data Entry'!$G$24, '2b.  Complex Form Data Entry'!$L$24, IF(A114='2b.  Complex Form Data Entry'!G$25,'2b.  Complex Form Data Entry'!L$25, IF(A114='2b.  Complex Form Data Entry'!G$26,'2b.  Complex Form Data Entry'!L$26, "   ")))))))</f>
        <v xml:space="preserve">   </v>
      </c>
      <c r="G114" s="10" t="str">
        <f>IF('2b.  Complex Form Data Entry'!C157="", "   ", '2b.  Complex Form Data Entry'!D157)</f>
        <v xml:space="preserve">   </v>
      </c>
      <c r="H114" s="399">
        <f>IF('2b.  Complex Form Data Entry'!F151="Y", "The transaction was anticipated in the current budget; no supplemental appropriation is required.", IF(A114="", "", IF('2b.  Complex Form Data Entry'!F152="Y", "The cost of the transaction can be accommodated within existing appropriation authority; no supplemental appropriation is required", '2b.  Complex Form Data Entry'!E157)))</f>
        <v>0</v>
      </c>
      <c r="I114" s="224"/>
      <c r="J114" s="81">
        <f>'2b.  Complex Form Data Entry'!G157</f>
        <v>0</v>
      </c>
      <c r="K114" s="81">
        <f>'2b.  Complex Form Data Entry'!H157</f>
        <v>0</v>
      </c>
      <c r="L114" s="222">
        <f>J114+K114</f>
        <v>0</v>
      </c>
      <c r="O114" s="400"/>
      <c r="P114" s="400"/>
      <c r="Q114" s="400"/>
      <c r="R114" s="415">
        <f>'2b.  Complex Form Data Entry'!J157</f>
        <v>0</v>
      </c>
      <c r="S114" s="416"/>
      <c r="T114" s="33"/>
    </row>
    <row r="115" spans="1:20" ht="13.5">
      <c r="A115" s="72" t="str">
        <f>IF('2b.  Complex Form Data Entry'!C158="", "   ",'2b.  Complex Form Data Entry'!C158)</f>
        <v xml:space="preserve">   </v>
      </c>
      <c r="B115" s="61"/>
      <c r="C115" s="61"/>
      <c r="D115" s="143" t="str">
        <f>IF(A115="   ", "   ",  IF(A115='2b.  Complex Form Data Entry'!$G$21, '2b.  Complex Form Data Entry'!J$21, IF(A115='2b.  Complex Form Data Entry'!$G$22,'2b.  Complex Form Data Entry'!J$22, IF(A115='2b.  Complex Form Data Entry'!$G$23, '2b.  Complex Form Data Entry'!J$23, IF(A115='2b.  Complex Form Data Entry'!$G$24, '2b.  Complex Form Data Entry'!$J$24, IF(A115='2b.  Complex Form Data Entry'!$G$25,'2b.  Complex Form Data Entry'!J$25, IF(A115='2b.  Complex Form Data Entry'!$G$26,'2b.  Complex Form Data Entry'!J$26, "   ")))))))</f>
        <v xml:space="preserve">   </v>
      </c>
      <c r="E115" s="73" t="str">
        <f>IF(A115="   ", "   ",  IF(A115='2b.  Complex Form Data Entry'!$G$21, '2b.  Complex Form Data Entry'!K$21, IF(A115='2b.  Complex Form Data Entry'!$G$22,'2b.  Complex Form Data Entry'!K$22, IF(A115='2b.  Complex Form Data Entry'!$G$23, '2b.  Complex Form Data Entry'!K$23, IF(A115='2b.  Complex Form Data Entry'!$G$24, '2b.  Complex Form Data Entry'!$K$24, IF(A115='2b.  Complex Form Data Entry'!G$25,'2b.  Complex Form Data Entry'!K$25, IF(A115='2b.  Complex Form Data Entry'!G$26,'2b.  Complex Form Data Entry'!K$26, "   ")))))))</f>
        <v xml:space="preserve">   </v>
      </c>
      <c r="F115" s="143" t="str">
        <f>IF(A115="   ", "   ",  IF(A115='2b.  Complex Form Data Entry'!$G$21, '2b.  Complex Form Data Entry'!L$21, IF(A115='2b.  Complex Form Data Entry'!$G$22,'2b.  Complex Form Data Entry'!L$22, IF(A115='2b.  Complex Form Data Entry'!$G$23, '2b.  Complex Form Data Entry'!L$23, IF(A115='2b.  Complex Form Data Entry'!$G$24, '2b.  Complex Form Data Entry'!$L$24, IF(A115='2b.  Complex Form Data Entry'!G$25,'2b.  Complex Form Data Entry'!L$25, IF(A115='2b.  Complex Form Data Entry'!G$26,'2b.  Complex Form Data Entry'!L$26, "   ")))))))</f>
        <v xml:space="preserve">   </v>
      </c>
      <c r="G115" s="10" t="str">
        <f>IF('2b.  Complex Form Data Entry'!C158="", "   ", '2b.  Complex Form Data Entry'!D158)</f>
        <v xml:space="preserve">   </v>
      </c>
      <c r="H115" s="13" t="str">
        <f>IF('2b.  Complex Form Data Entry'!E158=0, "  ", '2b.  Complex Form Data Entry'!E158)</f>
        <v xml:space="preserve">  </v>
      </c>
      <c r="I115" s="224"/>
      <c r="J115" s="66">
        <f>'2b.  Complex Form Data Entry'!G158</f>
        <v>0</v>
      </c>
      <c r="K115" s="66">
        <f>'2b.  Complex Form Data Entry'!H158</f>
        <v>0</v>
      </c>
      <c r="L115" s="222">
        <f t="shared" ref="L115:L120" si="25">J115+K115</f>
        <v>0</v>
      </c>
      <c r="O115" s="400"/>
      <c r="P115" s="400"/>
      <c r="Q115" s="400"/>
      <c r="R115" s="415">
        <f>'2b.  Complex Form Data Entry'!J158</f>
        <v>0</v>
      </c>
      <c r="S115" s="416"/>
      <c r="T115" s="33"/>
    </row>
    <row r="116" spans="1:20" ht="13.5">
      <c r="A116" s="72" t="str">
        <f>IF('2b.  Complex Form Data Entry'!C159="", "   ",'2b.  Complex Form Data Entry'!C159)</f>
        <v xml:space="preserve">   </v>
      </c>
      <c r="B116" s="61"/>
      <c r="C116" s="61"/>
      <c r="D116" s="143" t="str">
        <f>IF(A116="   ", "   ",  IF(A116='2b.  Complex Form Data Entry'!$G$21, '2b.  Complex Form Data Entry'!J$21, IF(A116='2b.  Complex Form Data Entry'!$G$22,'2b.  Complex Form Data Entry'!J$22, IF(A116='2b.  Complex Form Data Entry'!$G$23, '2b.  Complex Form Data Entry'!J$23, IF(A116='2b.  Complex Form Data Entry'!$G$24, '2b.  Complex Form Data Entry'!$J$24, IF(A116='2b.  Complex Form Data Entry'!$G$25,'2b.  Complex Form Data Entry'!J$25, IF(A116='2b.  Complex Form Data Entry'!$G$26,'2b.  Complex Form Data Entry'!J$26, "   ")))))))</f>
        <v xml:space="preserve">   </v>
      </c>
      <c r="E116" s="73" t="str">
        <f>IF(A116="   ", "   ",  IF(A116='2b.  Complex Form Data Entry'!$G$21, '2b.  Complex Form Data Entry'!K$21, IF(A116='2b.  Complex Form Data Entry'!$G$22,'2b.  Complex Form Data Entry'!K$22, IF(A116='2b.  Complex Form Data Entry'!$G$23, '2b.  Complex Form Data Entry'!K$23, IF(A116='2b.  Complex Form Data Entry'!$G$24, '2b.  Complex Form Data Entry'!$K$24, IF(A116='2b.  Complex Form Data Entry'!G$25,'2b.  Complex Form Data Entry'!K$25, IF(A116='2b.  Complex Form Data Entry'!G$26,'2b.  Complex Form Data Entry'!K$26, "   ")))))))</f>
        <v xml:space="preserve">   </v>
      </c>
      <c r="F116" s="143" t="str">
        <f>IF(A116="   ", "   ",  IF(A116='2b.  Complex Form Data Entry'!$G$21, '2b.  Complex Form Data Entry'!L$21, IF(A116='2b.  Complex Form Data Entry'!$G$22,'2b.  Complex Form Data Entry'!L$22, IF(A116='2b.  Complex Form Data Entry'!$G$23, '2b.  Complex Form Data Entry'!L$23, IF(A116='2b.  Complex Form Data Entry'!$G$24, '2b.  Complex Form Data Entry'!$L$24, IF(A116='2b.  Complex Form Data Entry'!G$25,'2b.  Complex Form Data Entry'!L$25, IF(A116='2b.  Complex Form Data Entry'!G$26,'2b.  Complex Form Data Entry'!L$26, "   ")))))))</f>
        <v xml:space="preserve">   </v>
      </c>
      <c r="G116" s="10" t="str">
        <f>IF('2b.  Complex Form Data Entry'!C159="", "   ", '2b.  Complex Form Data Entry'!D159)</f>
        <v xml:space="preserve">   </v>
      </c>
      <c r="H116" s="13" t="str">
        <f>IF('2b.  Complex Form Data Entry'!E159=0, "  ", '2b.  Complex Form Data Entry'!E159)</f>
        <v xml:space="preserve">  </v>
      </c>
      <c r="I116" s="224"/>
      <c r="J116" s="66">
        <f>'2b.  Complex Form Data Entry'!G159</f>
        <v>0</v>
      </c>
      <c r="K116" s="66">
        <f>'2b.  Complex Form Data Entry'!H159</f>
        <v>0</v>
      </c>
      <c r="L116" s="222">
        <f t="shared" si="25"/>
        <v>0</v>
      </c>
      <c r="O116" s="400"/>
      <c r="P116" s="400"/>
      <c r="Q116" s="400"/>
      <c r="R116" s="415">
        <f>'2b.  Complex Form Data Entry'!J159</f>
        <v>0</v>
      </c>
      <c r="S116" s="416"/>
      <c r="T116" s="33"/>
    </row>
    <row r="117" spans="1:20" ht="13.5">
      <c r="A117" s="72" t="str">
        <f>IF('2b.  Complex Form Data Entry'!C160="", "   ",'2b.  Complex Form Data Entry'!C160)</f>
        <v xml:space="preserve">   </v>
      </c>
      <c r="B117" s="61"/>
      <c r="C117" s="61"/>
      <c r="D117" s="143" t="str">
        <f>IF(A117="   ", "   ",  IF(A117='2b.  Complex Form Data Entry'!$G$21, '2b.  Complex Form Data Entry'!J$21, IF(A117='2b.  Complex Form Data Entry'!$G$22,'2b.  Complex Form Data Entry'!J$22, IF(A117='2b.  Complex Form Data Entry'!$G$23, '2b.  Complex Form Data Entry'!J$23, IF(A117='2b.  Complex Form Data Entry'!$G$24, '2b.  Complex Form Data Entry'!$J$24, IF(A117='2b.  Complex Form Data Entry'!$G$25,'2b.  Complex Form Data Entry'!J$25, IF(A117='2b.  Complex Form Data Entry'!$G$26,'2b.  Complex Form Data Entry'!J$26, "   ")))))))</f>
        <v xml:space="preserve">   </v>
      </c>
      <c r="E117" s="73" t="str">
        <f>IF(A117="   ", "   ",  IF(A117='2b.  Complex Form Data Entry'!$G$21, '2b.  Complex Form Data Entry'!K$21, IF(A117='2b.  Complex Form Data Entry'!$G$22,'2b.  Complex Form Data Entry'!K$22, IF(A117='2b.  Complex Form Data Entry'!$G$23, '2b.  Complex Form Data Entry'!K$23, IF(A117='2b.  Complex Form Data Entry'!$G$24, '2b.  Complex Form Data Entry'!$K$24, IF(A117='2b.  Complex Form Data Entry'!G$25,'2b.  Complex Form Data Entry'!K$25, IF(A117='2b.  Complex Form Data Entry'!G$26,'2b.  Complex Form Data Entry'!K$26, "   ")))))))</f>
        <v xml:space="preserve">   </v>
      </c>
      <c r="F117" s="143" t="str">
        <f>IF(A117="   ", "   ",  IF(A117='2b.  Complex Form Data Entry'!$G$21, '2b.  Complex Form Data Entry'!L$21, IF(A117='2b.  Complex Form Data Entry'!$G$22,'2b.  Complex Form Data Entry'!L$22, IF(A117='2b.  Complex Form Data Entry'!$G$23, '2b.  Complex Form Data Entry'!L$23, IF(A117='2b.  Complex Form Data Entry'!$G$24, '2b.  Complex Form Data Entry'!$L$24, IF(A117='2b.  Complex Form Data Entry'!G$25,'2b.  Complex Form Data Entry'!L$25, IF(A117='2b.  Complex Form Data Entry'!G$26,'2b.  Complex Form Data Entry'!L$26, "   ")))))))</f>
        <v xml:space="preserve">   </v>
      </c>
      <c r="G117" s="10" t="str">
        <f>IF('2b.  Complex Form Data Entry'!C160="", "   ", '2b.  Complex Form Data Entry'!D160)</f>
        <v xml:space="preserve">   </v>
      </c>
      <c r="H117" s="13" t="str">
        <f>IF('2b.  Complex Form Data Entry'!E160=0, "  ", '2b.  Complex Form Data Entry'!E160)</f>
        <v xml:space="preserve">  </v>
      </c>
      <c r="I117" s="224"/>
      <c r="J117" s="66">
        <f>'2b.  Complex Form Data Entry'!G160</f>
        <v>0</v>
      </c>
      <c r="K117" s="66">
        <f>'2b.  Complex Form Data Entry'!H160</f>
        <v>0</v>
      </c>
      <c r="L117" s="222">
        <f t="shared" si="25"/>
        <v>0</v>
      </c>
      <c r="O117" s="400"/>
      <c r="P117" s="400"/>
      <c r="Q117" s="400"/>
      <c r="R117" s="415">
        <f>'2b.  Complex Form Data Entry'!J160</f>
        <v>0</v>
      </c>
      <c r="S117" s="416"/>
      <c r="T117" s="33"/>
    </row>
    <row r="118" spans="1:20" ht="13.5">
      <c r="A118" s="72" t="str">
        <f>IF('2b.  Complex Form Data Entry'!C161="", "   ",'2b.  Complex Form Data Entry'!C161)</f>
        <v xml:space="preserve">   </v>
      </c>
      <c r="B118" s="61"/>
      <c r="C118" s="61"/>
      <c r="D118" s="143" t="str">
        <f>IF(A118="   ", "   ",  IF(A118='2b.  Complex Form Data Entry'!$G$21, '2b.  Complex Form Data Entry'!J$21, IF(A118='2b.  Complex Form Data Entry'!$G$22,'2b.  Complex Form Data Entry'!J$22, IF(A118='2b.  Complex Form Data Entry'!$G$23, '2b.  Complex Form Data Entry'!J$23, IF(A118='2b.  Complex Form Data Entry'!$G$24, '2b.  Complex Form Data Entry'!$J$24, IF(A118='2b.  Complex Form Data Entry'!$G$25,'2b.  Complex Form Data Entry'!J$25, IF(A118='2b.  Complex Form Data Entry'!$G$26,'2b.  Complex Form Data Entry'!J$26, "   ")))))))</f>
        <v xml:space="preserve">   </v>
      </c>
      <c r="E118" s="73" t="str">
        <f>IF(A118="   ", "   ",  IF(A118='2b.  Complex Form Data Entry'!$G$21, '2b.  Complex Form Data Entry'!K$21, IF(A118='2b.  Complex Form Data Entry'!$G$22,'2b.  Complex Form Data Entry'!K$22, IF(A118='2b.  Complex Form Data Entry'!$G$23, '2b.  Complex Form Data Entry'!K$23, IF(A118='2b.  Complex Form Data Entry'!$G$24, '2b.  Complex Form Data Entry'!$K$24, IF(A118='2b.  Complex Form Data Entry'!G$25,'2b.  Complex Form Data Entry'!K$25, IF(A118='2b.  Complex Form Data Entry'!G$26,'2b.  Complex Form Data Entry'!K$26, "   ")))))))</f>
        <v xml:space="preserve">   </v>
      </c>
      <c r="F118" s="143" t="str">
        <f>IF(A118="   ", "   ",  IF(A118='2b.  Complex Form Data Entry'!$G$21, '2b.  Complex Form Data Entry'!L$21, IF(A118='2b.  Complex Form Data Entry'!$G$22,'2b.  Complex Form Data Entry'!L$22, IF(A118='2b.  Complex Form Data Entry'!$G$23, '2b.  Complex Form Data Entry'!L$23, IF(A118='2b.  Complex Form Data Entry'!$G$24, '2b.  Complex Form Data Entry'!$L$24, IF(A118='2b.  Complex Form Data Entry'!G$25,'2b.  Complex Form Data Entry'!L$25, IF(A118='2b.  Complex Form Data Entry'!G$26,'2b.  Complex Form Data Entry'!L$26, "   ")))))))</f>
        <v xml:space="preserve">   </v>
      </c>
      <c r="G118" s="10" t="str">
        <f>IF('2b.  Complex Form Data Entry'!C161="", "   ", '2b.  Complex Form Data Entry'!D161)</f>
        <v xml:space="preserve">   </v>
      </c>
      <c r="H118" s="13" t="str">
        <f>IF('2b.  Complex Form Data Entry'!E161=0, "  ", '2b.  Complex Form Data Entry'!E161)</f>
        <v xml:space="preserve">  </v>
      </c>
      <c r="I118" s="224"/>
      <c r="J118" s="66">
        <f>'2b.  Complex Form Data Entry'!G161</f>
        <v>0</v>
      </c>
      <c r="K118" s="66">
        <f>'2b.  Complex Form Data Entry'!H161</f>
        <v>0</v>
      </c>
      <c r="L118" s="222">
        <f t="shared" si="25"/>
        <v>0</v>
      </c>
      <c r="O118" s="400"/>
      <c r="P118" s="400"/>
      <c r="Q118" s="400"/>
      <c r="R118" s="415">
        <f>'2b.  Complex Form Data Entry'!J161</f>
        <v>0</v>
      </c>
      <c r="S118" s="416"/>
      <c r="T118" s="33"/>
    </row>
    <row r="119" spans="1:20" ht="13.5">
      <c r="A119" s="72" t="str">
        <f>IF('2b.  Complex Form Data Entry'!C162="", "   ",'2b.  Complex Form Data Entry'!C162)</f>
        <v xml:space="preserve">   </v>
      </c>
      <c r="B119" s="61"/>
      <c r="C119" s="61"/>
      <c r="D119" s="143" t="str">
        <f>IF(A119="   ", "   ",  IF(A119='2b.  Complex Form Data Entry'!$G$21, '2b.  Complex Form Data Entry'!J$21, IF(A119='2b.  Complex Form Data Entry'!$G$22,'2b.  Complex Form Data Entry'!J$22, IF(A119='2b.  Complex Form Data Entry'!$G$23, '2b.  Complex Form Data Entry'!J$23, IF(A119='2b.  Complex Form Data Entry'!$G$24, '2b.  Complex Form Data Entry'!$J$24, IF(A119='2b.  Complex Form Data Entry'!$G$25,'2b.  Complex Form Data Entry'!J$25, IF(A119='2b.  Complex Form Data Entry'!$G$26,'2b.  Complex Form Data Entry'!J$26, "   ")))))))</f>
        <v xml:space="preserve">   </v>
      </c>
      <c r="E119" s="73" t="str">
        <f>IF(A119="   ", "   ",  IF(A119='2b.  Complex Form Data Entry'!$G$21, '2b.  Complex Form Data Entry'!K$21, IF(A119='2b.  Complex Form Data Entry'!$G$22,'2b.  Complex Form Data Entry'!K$22, IF(A119='2b.  Complex Form Data Entry'!$G$23, '2b.  Complex Form Data Entry'!K$23, IF(A119='2b.  Complex Form Data Entry'!$G$24, '2b.  Complex Form Data Entry'!$K$24, IF(A119='2b.  Complex Form Data Entry'!G$25,'2b.  Complex Form Data Entry'!K$25, IF(A119='2b.  Complex Form Data Entry'!G$26,'2b.  Complex Form Data Entry'!K$26, "   ")))))))</f>
        <v xml:space="preserve">   </v>
      </c>
      <c r="F119" s="143" t="str">
        <f>IF(A119="   ", "   ",  IF(A119='2b.  Complex Form Data Entry'!$G$21, '2b.  Complex Form Data Entry'!L$21, IF(A119='2b.  Complex Form Data Entry'!$G$22,'2b.  Complex Form Data Entry'!L$22, IF(A119='2b.  Complex Form Data Entry'!$G$23, '2b.  Complex Form Data Entry'!L$23, IF(A119='2b.  Complex Form Data Entry'!$G$24, '2b.  Complex Form Data Entry'!$L$24, IF(A119='2b.  Complex Form Data Entry'!G$25,'2b.  Complex Form Data Entry'!L$25, IF(A119='2b.  Complex Form Data Entry'!G$26,'2b.  Complex Form Data Entry'!L$26, "   ")))))))</f>
        <v xml:space="preserve">   </v>
      </c>
      <c r="G119" s="10" t="str">
        <f>IF('2b.  Complex Form Data Entry'!C162="", "   ", '2b.  Complex Form Data Entry'!D162)</f>
        <v xml:space="preserve">   </v>
      </c>
      <c r="H119" s="13" t="str">
        <f>IF('2b.  Complex Form Data Entry'!E162=0, "  ", '2b.  Complex Form Data Entry'!E162)</f>
        <v xml:space="preserve">  </v>
      </c>
      <c r="I119" s="224"/>
      <c r="J119" s="66">
        <f>'2b.  Complex Form Data Entry'!G162</f>
        <v>0</v>
      </c>
      <c r="K119" s="66">
        <f>'2b.  Complex Form Data Entry'!H162</f>
        <v>0</v>
      </c>
      <c r="L119" s="222">
        <f t="shared" si="25"/>
        <v>0</v>
      </c>
      <c r="O119" s="400"/>
      <c r="P119" s="400"/>
      <c r="Q119" s="400"/>
      <c r="R119" s="415">
        <f>'2b.  Complex Form Data Entry'!J162</f>
        <v>0</v>
      </c>
      <c r="S119" s="416"/>
      <c r="T119" s="33"/>
    </row>
    <row r="120" spans="1:20" ht="14.1" thickBot="1">
      <c r="A120" s="3"/>
      <c r="B120" s="4"/>
      <c r="C120" s="406" t="s">
        <v>140</v>
      </c>
      <c r="D120" s="34"/>
      <c r="E120" s="34"/>
      <c r="F120" s="34"/>
      <c r="G120" s="34"/>
      <c r="H120" s="161"/>
      <c r="I120" s="225"/>
      <c r="J120" s="55">
        <f>SUM(J114:J119)</f>
        <v>0</v>
      </c>
      <c r="K120" s="55">
        <f>SUM(K114:K119)</f>
        <v>0</v>
      </c>
      <c r="L120" s="223">
        <f t="shared" si="25"/>
        <v>0</v>
      </c>
      <c r="O120" s="219"/>
      <c r="P120" s="219"/>
      <c r="Q120" s="219"/>
      <c r="R120" s="417">
        <f>SUM(R114:S119)</f>
        <v>0</v>
      </c>
      <c r="S120" s="418"/>
      <c r="T120" s="33"/>
    </row>
    <row r="121" spans="1:20" ht="3" customHeight="1">
      <c r="A121" s="247"/>
      <c r="B121" s="247"/>
      <c r="C121" s="247"/>
      <c r="D121" s="247"/>
      <c r="E121" s="247"/>
      <c r="F121" s="247"/>
      <c r="G121" s="247"/>
      <c r="H121" s="247"/>
      <c r="I121" s="247"/>
      <c r="J121" s="33"/>
      <c r="K121" s="33"/>
      <c r="L121" s="33"/>
      <c r="M121" s="33"/>
      <c r="N121" s="33"/>
      <c r="O121" s="33"/>
      <c r="P121" s="33"/>
      <c r="Q121" s="33"/>
      <c r="R121" s="33"/>
      <c r="S121" s="33"/>
      <c r="T121" s="33"/>
    </row>
    <row r="122" spans="1:20" ht="13.5">
      <c r="A122" s="247" t="s">
        <v>149</v>
      </c>
      <c r="B122" s="247"/>
      <c r="C122" s="247"/>
      <c r="D122" s="247"/>
      <c r="E122" s="247"/>
      <c r="F122" s="247"/>
      <c r="G122" s="247"/>
      <c r="H122" s="247"/>
      <c r="I122" s="247"/>
      <c r="J122" s="1"/>
      <c r="K122" s="1"/>
      <c r="L122" s="1"/>
      <c r="M122" s="1"/>
      <c r="N122" s="1"/>
      <c r="O122" s="1"/>
      <c r="P122" s="1"/>
      <c r="Q122" s="1"/>
      <c r="R122" s="1"/>
      <c r="S122" s="2"/>
      <c r="T122" s="2"/>
    </row>
    <row r="123" spans="1:20" ht="19.5" customHeight="1">
      <c r="A123" s="226" t="s">
        <v>150</v>
      </c>
      <c r="B123" s="309" t="str">
        <f>IF('2b.  Complex Form Data Entry'!G39="Y", "See note 5 below.", '2b.  Complex Form Data Entry'!D43)</f>
        <v>An NPV analysis was not performed because …</v>
      </c>
      <c r="C123" s="309"/>
      <c r="D123" s="309"/>
      <c r="E123" s="309"/>
      <c r="F123" s="309"/>
      <c r="G123" s="309"/>
      <c r="H123" s="309"/>
      <c r="I123" s="309"/>
      <c r="J123" s="309"/>
      <c r="K123" s="309"/>
      <c r="L123" s="309"/>
      <c r="M123" s="309"/>
      <c r="N123" s="309"/>
      <c r="O123" s="309"/>
      <c r="P123" s="309"/>
      <c r="Q123" s="309"/>
      <c r="R123" s="309"/>
      <c r="S123" s="309"/>
      <c r="T123" s="2"/>
    </row>
    <row r="124" spans="1:20" ht="13.5">
      <c r="A124" s="57" t="s">
        <v>151</v>
      </c>
      <c r="B124" s="360" t="s">
        <v>152</v>
      </c>
      <c r="C124" s="360"/>
      <c r="D124" s="360"/>
      <c r="E124" s="360"/>
      <c r="F124" s="360"/>
      <c r="G124" s="360"/>
      <c r="H124" s="360"/>
      <c r="I124" s="360"/>
      <c r="J124" s="360"/>
      <c r="K124" s="360"/>
      <c r="L124" s="360"/>
      <c r="M124" s="360"/>
      <c r="N124" s="360"/>
      <c r="O124" s="360"/>
      <c r="P124" s="360"/>
      <c r="Q124" s="360"/>
      <c r="R124" s="360"/>
      <c r="S124" s="360"/>
      <c r="T124" s="2"/>
    </row>
    <row r="125" spans="1:20" ht="14.25" customHeight="1">
      <c r="A125" s="58" t="s">
        <v>153</v>
      </c>
      <c r="B125" s="316" t="s">
        <v>154</v>
      </c>
      <c r="C125" s="316"/>
      <c r="D125" s="316"/>
      <c r="E125" s="316"/>
      <c r="F125" s="316"/>
      <c r="G125" s="316"/>
      <c r="H125" s="316"/>
      <c r="I125" s="316"/>
      <c r="J125" s="316"/>
      <c r="K125" s="316"/>
      <c r="L125" s="316"/>
      <c r="M125" s="316"/>
      <c r="N125" s="316"/>
      <c r="O125" s="316"/>
      <c r="P125" s="316"/>
      <c r="Q125" s="316"/>
      <c r="R125" s="316"/>
      <c r="S125" s="316"/>
      <c r="T125" s="2"/>
    </row>
    <row r="126" spans="1:20" ht="16.5" customHeight="1">
      <c r="A126" s="58" t="s">
        <v>155</v>
      </c>
      <c r="B126" s="407" t="str">
        <f>IF(OR('2b.  Complex Form Data Entry'!D52="Y",'2b.  Complex Form Data Entry'!D54="Y"), CONCATENATE('2b.  Complex Form Data Entry'!E205, '2b.  Complex Form Data Entry'!E206), "This transaction does not require the use of fund balance or reallocated grant funding.")</f>
        <v>This transaction does not require the use of fund balance or reallocated grant funding.</v>
      </c>
      <c r="C126" s="407"/>
      <c r="D126" s="407"/>
      <c r="E126" s="407"/>
      <c r="F126" s="407"/>
      <c r="G126" s="407"/>
      <c r="H126" s="407"/>
      <c r="I126" s="407"/>
      <c r="J126" s="407"/>
      <c r="K126" s="407"/>
      <c r="L126" s="407"/>
      <c r="M126" s="407"/>
      <c r="N126" s="407"/>
      <c r="O126" s="407"/>
      <c r="P126" s="407"/>
      <c r="Q126" s="407"/>
      <c r="R126" s="407"/>
      <c r="S126" s="407"/>
      <c r="T126" s="2"/>
    </row>
    <row r="127" spans="1:20" ht="14.25" customHeight="1">
      <c r="A127" s="56" t="s">
        <v>156</v>
      </c>
      <c r="B127" s="307" t="str">
        <f>IF('2b.  Complex Form Data Entry'!F166="Y", '2b.  Complex Form Data Entry'!C196, CONCATENATE('2b.  Complex Form Data Entry'!C197,'2b.  Complex Form Data Entry'!C198,'2b.  Complex Form Data Entry'!C199,'2b.  Complex Form Data Entry'!C200,'2b.  Complex Form Data Entry'!C201))</f>
        <v>The transaction involves the sale of a property and the expenditures associated with this sale are limited to transaction costs.  No long-term expenditures requiring resource backing are associated with this transaction.</v>
      </c>
      <c r="C127" s="307"/>
      <c r="D127" s="307"/>
      <c r="E127" s="307"/>
      <c r="F127" s="307"/>
      <c r="G127" s="307"/>
      <c r="H127" s="307"/>
      <c r="I127" s="307"/>
      <c r="J127" s="307"/>
      <c r="K127" s="307"/>
      <c r="L127" s="307"/>
      <c r="M127" s="307"/>
      <c r="N127" s="307"/>
      <c r="O127" s="307"/>
      <c r="P127" s="307"/>
      <c r="Q127" s="307"/>
      <c r="R127" s="307"/>
      <c r="S127" s="307"/>
      <c r="T127" s="2"/>
    </row>
    <row r="128" spans="1:20" ht="16.5" customHeight="1">
      <c r="A128" s="56" t="s">
        <v>157</v>
      </c>
      <c r="B128" s="306" t="s">
        <v>158</v>
      </c>
      <c r="C128" s="306"/>
      <c r="D128" s="306"/>
      <c r="E128" s="306"/>
      <c r="F128" s="306"/>
      <c r="G128" s="306"/>
      <c r="H128" s="306"/>
      <c r="I128" s="306"/>
      <c r="J128" s="306"/>
      <c r="K128" s="306"/>
      <c r="L128" s="306"/>
      <c r="M128" s="306"/>
      <c r="N128" s="306"/>
      <c r="O128" s="306"/>
      <c r="P128" s="306"/>
      <c r="Q128" s="306"/>
      <c r="R128" s="306"/>
      <c r="S128" s="306"/>
      <c r="T128" s="2"/>
    </row>
    <row r="129" spans="1:20" ht="14.25" customHeight="1">
      <c r="A129" s="56"/>
      <c r="B129" s="310" t="str">
        <f>'2b.  Complex Form Data Entry'!C174</f>
        <v>-</v>
      </c>
      <c r="C129" s="310"/>
      <c r="D129" s="310"/>
      <c r="E129" s="310"/>
      <c r="F129" s="310"/>
      <c r="G129" s="310"/>
      <c r="H129" s="310"/>
      <c r="I129" s="310"/>
      <c r="J129" s="310"/>
      <c r="K129" s="310"/>
      <c r="L129" s="310"/>
      <c r="M129" s="310"/>
      <c r="N129" s="310"/>
      <c r="O129" s="310"/>
      <c r="P129" s="310"/>
      <c r="Q129" s="310"/>
      <c r="R129" s="310"/>
      <c r="S129" s="310"/>
    </row>
    <row r="130" spans="1:20" ht="13.5">
      <c r="A130" s="56"/>
      <c r="B130" s="310" t="str">
        <f>'2b.  Complex Form Data Entry'!C175</f>
        <v xml:space="preserve">- </v>
      </c>
      <c r="C130" s="310"/>
      <c r="D130" s="310"/>
      <c r="E130" s="310"/>
      <c r="F130" s="310"/>
      <c r="G130" s="310"/>
      <c r="H130" s="310"/>
      <c r="I130" s="310"/>
      <c r="J130" s="310"/>
      <c r="K130" s="310"/>
      <c r="L130" s="310"/>
      <c r="M130" s="310"/>
      <c r="N130" s="310"/>
      <c r="O130" s="310"/>
      <c r="P130" s="310"/>
      <c r="Q130" s="310"/>
      <c r="R130" s="310"/>
      <c r="S130" s="310"/>
    </row>
    <row r="131" spans="1:20" ht="12.75" customHeight="1">
      <c r="A131" s="56"/>
      <c r="B131" s="310" t="str">
        <f>'2b.  Complex Form Data Entry'!C176</f>
        <v xml:space="preserve">- </v>
      </c>
      <c r="C131" s="310"/>
      <c r="D131" s="310"/>
      <c r="E131" s="310"/>
      <c r="F131" s="310"/>
      <c r="G131" s="310"/>
      <c r="H131" s="310"/>
      <c r="I131" s="310"/>
      <c r="J131" s="310"/>
      <c r="K131" s="310"/>
      <c r="L131" s="310"/>
      <c r="M131" s="310"/>
      <c r="N131" s="310"/>
      <c r="O131" s="310"/>
      <c r="P131" s="310"/>
      <c r="Q131" s="310"/>
      <c r="R131" s="310"/>
      <c r="S131" s="310"/>
    </row>
    <row r="132" spans="1:20" ht="15" customHeight="1">
      <c r="A132" s="56"/>
      <c r="B132" s="310" t="str">
        <f>'2b.  Complex Form Data Entry'!C177</f>
        <v xml:space="preserve">- </v>
      </c>
      <c r="C132" s="310"/>
      <c r="D132" s="310"/>
      <c r="E132" s="310"/>
      <c r="F132" s="310"/>
      <c r="G132" s="310"/>
      <c r="H132" s="310"/>
      <c r="I132" s="310"/>
      <c r="J132" s="310"/>
      <c r="K132" s="310"/>
      <c r="L132" s="310"/>
      <c r="M132" s="310"/>
      <c r="N132" s="310"/>
      <c r="O132" s="310"/>
      <c r="P132" s="310"/>
      <c r="Q132" s="310"/>
      <c r="R132" s="310"/>
      <c r="S132" s="310"/>
    </row>
    <row r="133" spans="1:20" ht="13.5">
      <c r="A133" s="56"/>
      <c r="B133" s="310" t="str">
        <f>'2b.  Complex Form Data Entry'!C178</f>
        <v xml:space="preserve">- </v>
      </c>
      <c r="C133" s="310"/>
      <c r="D133" s="310"/>
      <c r="E133" s="310"/>
      <c r="F133" s="310"/>
      <c r="G133" s="310"/>
      <c r="H133" s="310"/>
      <c r="I133" s="310"/>
      <c r="J133" s="310"/>
      <c r="K133" s="310"/>
      <c r="L133" s="310"/>
      <c r="M133" s="310"/>
      <c r="N133" s="310"/>
      <c r="O133" s="310"/>
      <c r="P133" s="310"/>
      <c r="Q133" s="310"/>
      <c r="R133" s="310"/>
      <c r="S133" s="310"/>
      <c r="T133" s="2"/>
    </row>
    <row r="134" spans="1:20" ht="13.5">
      <c r="A134" s="56"/>
      <c r="B134" s="310"/>
      <c r="C134" s="310"/>
      <c r="D134" s="310"/>
      <c r="E134" s="310"/>
      <c r="F134" s="310"/>
      <c r="G134" s="310"/>
      <c r="H134" s="310"/>
      <c r="I134" s="310"/>
      <c r="J134" s="310"/>
      <c r="K134" s="310"/>
      <c r="L134" s="310"/>
      <c r="M134" s="310"/>
      <c r="N134" s="310"/>
      <c r="O134" s="310"/>
      <c r="P134" s="310"/>
      <c r="Q134" s="310"/>
      <c r="R134" s="310"/>
      <c r="S134" s="310"/>
    </row>
    <row r="135" spans="1:20" ht="13.5">
      <c r="A135" t="str">
        <f>IF('2b.  Complex Form Data Entry'!C181="", " ", "6.")</f>
        <v xml:space="preserve"> </v>
      </c>
      <c r="B135" s="310"/>
      <c r="C135" s="310"/>
      <c r="D135" s="310"/>
      <c r="E135" s="310"/>
      <c r="F135" s="310"/>
      <c r="G135" s="310"/>
      <c r="H135" s="310"/>
      <c r="I135" s="310"/>
      <c r="J135" s="310"/>
      <c r="K135" s="310"/>
      <c r="L135" s="310"/>
      <c r="M135" s="310"/>
      <c r="N135" s="310"/>
      <c r="O135" s="310"/>
      <c r="P135" s="310"/>
      <c r="Q135" s="310"/>
      <c r="R135" s="310"/>
      <c r="S135" s="310"/>
    </row>
    <row r="136" spans="1:20" ht="13.5">
      <c r="A136" s="58"/>
      <c r="B136" s="310"/>
      <c r="C136" s="310"/>
      <c r="D136" s="310"/>
      <c r="E136" s="310"/>
      <c r="F136" s="310"/>
      <c r="G136" s="310"/>
      <c r="H136" s="310"/>
      <c r="I136" s="310"/>
      <c r="J136" s="310"/>
      <c r="K136" s="310"/>
      <c r="L136" s="310"/>
      <c r="M136" s="310"/>
      <c r="N136" s="310"/>
      <c r="O136" s="310"/>
      <c r="P136" s="310"/>
      <c r="Q136" s="310"/>
      <c r="R136" s="310"/>
      <c r="S136" s="310"/>
    </row>
    <row r="137" spans="1:20" ht="13.5">
      <c r="A137" s="58"/>
      <c r="B137" s="310"/>
      <c r="C137" s="310"/>
      <c r="D137" s="310"/>
      <c r="E137" s="310"/>
      <c r="F137" s="310"/>
      <c r="G137" s="310"/>
      <c r="H137" s="310"/>
      <c r="I137" s="310"/>
      <c r="J137" s="310"/>
      <c r="K137" s="310"/>
      <c r="L137" s="310"/>
      <c r="M137" s="310"/>
      <c r="N137" s="310"/>
      <c r="O137" s="310"/>
      <c r="P137" s="310"/>
      <c r="Q137" s="310"/>
      <c r="R137" s="310"/>
      <c r="S137" s="310"/>
    </row>
    <row r="138" spans="1:20" ht="13.5">
      <c r="A138" s="58"/>
      <c r="D138" s="42"/>
      <c r="E138" s="39"/>
      <c r="F138" s="39"/>
    </row>
    <row r="139" spans="1:20">
      <c r="D139" s="42"/>
      <c r="E139" s="39"/>
      <c r="F139" s="39"/>
    </row>
    <row r="140" spans="1:20" ht="12.95">
      <c r="C140" s="41"/>
      <c r="D140" s="42"/>
      <c r="E140" s="39"/>
      <c r="F140" s="39"/>
    </row>
  </sheetData>
  <mergeCells count="100">
    <mergeCell ref="A35:C35"/>
    <mergeCell ref="A45:C45"/>
    <mergeCell ref="A55:C55"/>
    <mergeCell ref="A65:C65"/>
    <mergeCell ref="A75:C75"/>
    <mergeCell ref="B52:C52"/>
    <mergeCell ref="B59:C59"/>
    <mergeCell ref="B60:C60"/>
    <mergeCell ref="B61:C61"/>
    <mergeCell ref="B126:S126"/>
    <mergeCell ref="B123:S123"/>
    <mergeCell ref="O17:S17"/>
    <mergeCell ref="L112:L113"/>
    <mergeCell ref="R112:S113"/>
    <mergeCell ref="B124:S124"/>
    <mergeCell ref="B125:S125"/>
    <mergeCell ref="R119:S119"/>
    <mergeCell ref="R120:S120"/>
    <mergeCell ref="R114:S114"/>
    <mergeCell ref="R115:S115"/>
    <mergeCell ref="R116:S116"/>
    <mergeCell ref="R117:S117"/>
    <mergeCell ref="R118:S118"/>
    <mergeCell ref="B92:C92"/>
    <mergeCell ref="A108:S108"/>
    <mergeCell ref="B137:S137"/>
    <mergeCell ref="B127:S127"/>
    <mergeCell ref="B128:S128"/>
    <mergeCell ref="B129:S129"/>
    <mergeCell ref="B130:S130"/>
    <mergeCell ref="B131:S131"/>
    <mergeCell ref="B132:S132"/>
    <mergeCell ref="B133:S133"/>
    <mergeCell ref="B134:S134"/>
    <mergeCell ref="B135:S135"/>
    <mergeCell ref="B136:S136"/>
    <mergeCell ref="H112:H113"/>
    <mergeCell ref="A97:S97"/>
    <mergeCell ref="A99:S99"/>
    <mergeCell ref="A100:S100"/>
    <mergeCell ref="A112:C113"/>
    <mergeCell ref="D112:D113"/>
    <mergeCell ref="E112:E113"/>
    <mergeCell ref="F112:F113"/>
    <mergeCell ref="G112:G113"/>
    <mergeCell ref="C106:S107"/>
    <mergeCell ref="A104:B104"/>
    <mergeCell ref="F104:G104"/>
    <mergeCell ref="L104:O104"/>
    <mergeCell ref="A105:B105"/>
    <mergeCell ref="F105:G105"/>
    <mergeCell ref="L105:O105"/>
    <mergeCell ref="B91:C91"/>
    <mergeCell ref="B62:C62"/>
    <mergeCell ref="B69:C69"/>
    <mergeCell ref="B70:C70"/>
    <mergeCell ref="B71:C71"/>
    <mergeCell ref="B72:C72"/>
    <mergeCell ref="B79:C79"/>
    <mergeCell ref="B80:C80"/>
    <mergeCell ref="B81:C81"/>
    <mergeCell ref="B82:C82"/>
    <mergeCell ref="B89:C89"/>
    <mergeCell ref="B90:C90"/>
    <mergeCell ref="A85:C85"/>
    <mergeCell ref="A1:S1"/>
    <mergeCell ref="A3:S3"/>
    <mergeCell ref="A4:S4"/>
    <mergeCell ref="A5:B5"/>
    <mergeCell ref="C5:S5"/>
    <mergeCell ref="A6:B6"/>
    <mergeCell ref="C6:J6"/>
    <mergeCell ref="A13:S13"/>
    <mergeCell ref="A15:S15"/>
    <mergeCell ref="A17:D17"/>
    <mergeCell ref="E17:G17"/>
    <mergeCell ref="H17:M17"/>
    <mergeCell ref="L8:O8"/>
    <mergeCell ref="A9:B9"/>
    <mergeCell ref="F9:G9"/>
    <mergeCell ref="L9:O9"/>
    <mergeCell ref="C10:S11"/>
    <mergeCell ref="A8:B8"/>
    <mergeCell ref="F8:G8"/>
    <mergeCell ref="A103:B103"/>
    <mergeCell ref="C103:J103"/>
    <mergeCell ref="A102:B102"/>
    <mergeCell ref="C102:J102"/>
    <mergeCell ref="C7:J7"/>
    <mergeCell ref="A7:B7"/>
    <mergeCell ref="A101:B101"/>
    <mergeCell ref="C101:S101"/>
    <mergeCell ref="A19:S19"/>
    <mergeCell ref="B39:C39"/>
    <mergeCell ref="B40:C40"/>
    <mergeCell ref="B41:C41"/>
    <mergeCell ref="B42:C42"/>
    <mergeCell ref="B49:C49"/>
    <mergeCell ref="B50:C50"/>
    <mergeCell ref="B51:C51"/>
  </mergeCells>
  <printOptions horizontalCentered="1"/>
  <pageMargins left="0.5" right="0.5" top="0.5" bottom="0.5" header="0.5" footer="0.25"/>
  <pageSetup scale="45" fitToHeight="2" orientation="landscape" copies="2" r:id="rId1"/>
  <headerFooter alignWithMargins="0">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TaxCatchAll xmlns="2beaef9f-cf1f-479f-a374-c737fe2c05cb" xsi:nil="true"/>
    <lcf76f155ced4ddcb4097134ff3c332f xmlns="fbbf6f76-139c-4ce9-8321-93c0f5a7a350">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B9CCF44CADF64549B41F60777F09B6DE" ma:contentTypeVersion="15" ma:contentTypeDescription="Create a new document." ma:contentTypeScope="" ma:versionID="9562773d777c11291fb68cb1d8cff15e">
  <xsd:schema xmlns:xsd="http://www.w3.org/2001/XMLSchema" xmlns:xs="http://www.w3.org/2001/XMLSchema" xmlns:p="http://schemas.microsoft.com/office/2006/metadata/properties" xmlns:ns2="fbbf6f76-139c-4ce9-8321-93c0f5a7a350" xmlns:ns3="2beaef9f-cf1f-479f-a374-c737fe2c05cb" targetNamespace="http://schemas.microsoft.com/office/2006/metadata/properties" ma:root="true" ma:fieldsID="29069d2c5e978e9974a31f63355de65b" ns2:_="" ns3:_="">
    <xsd:import namespace="fbbf6f76-139c-4ce9-8321-93c0f5a7a350"/>
    <xsd:import namespace="2beaef9f-cf1f-479f-a374-c737fe2c05c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f6f76-139c-4ce9-8321-93c0f5a7a3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87192d8-99aa-4f2d-82ad-d3af49b789fe" ma:termSetId="09814cd3-568e-fe90-9814-8d621ff8fb84" ma:anchorId="fba54fb3-c3e1-fe81-a776-ca4b69148c4d" ma:open="true" ma:isKeyword="false">
      <xsd:complexType>
        <xsd:sequence>
          <xsd:element ref="pc:Terms" minOccurs="0" maxOccurs="1"/>
        </xsd:sequence>
      </xsd:complex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eaef9f-cf1f-479f-a374-c737fe2c05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34be025-b713-469e-89a3-a85d6ca2f5e8}" ma:internalName="TaxCatchAll" ma:showField="CatchAllData" ma:web="37e7c7e3-0b80-4430-9e1c-cee1ec2d9c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customXsn xmlns="http://schemas.microsoft.com/office/2006/metadata/customXsn">
  <xsnLocation>https://kc1-portal6.sharepoint.com/_cts/Document/2022ReviewerLog.xlsx</xsnLocation>
  <cached>False</cached>
  <openByDefault>False</openByDefault>
  <xsnScope>https://kc1-portal6.sharepoint.com</xsnScope>
</customXsn>
</file>

<file path=customXml/itemProps1.xml><?xml version="1.0" encoding="utf-8"?>
<ds:datastoreItem xmlns:ds="http://schemas.openxmlformats.org/officeDocument/2006/customXml" ds:itemID="{4CCBACD8-DD2B-4727-8253-1D433F9CEC10}"/>
</file>

<file path=customXml/itemProps2.xml><?xml version="1.0" encoding="utf-8"?>
<ds:datastoreItem xmlns:ds="http://schemas.openxmlformats.org/officeDocument/2006/customXml" ds:itemID="{4A06DE6A-8150-4E04-AB28-4C0C060C4F35}"/>
</file>

<file path=customXml/itemProps3.xml><?xml version="1.0" encoding="utf-8"?>
<ds:datastoreItem xmlns:ds="http://schemas.openxmlformats.org/officeDocument/2006/customXml" ds:itemID="{60F66F75-E298-49D7-923C-92FD04AD8C51}"/>
</file>

<file path=customXml/itemProps4.xml><?xml version="1.0" encoding="utf-8"?>
<ds:datastoreItem xmlns:ds="http://schemas.openxmlformats.org/officeDocument/2006/customXml" ds:itemID="{69799F2D-0673-4962-982F-96499005DE03}"/>
</file>

<file path=customXml/itemProps5.xml><?xml version="1.0" encoding="utf-8"?>
<ds:datastoreItem xmlns:ds="http://schemas.openxmlformats.org/officeDocument/2006/customXml" ds:itemID="{14E47162-4DCD-46C3-BE77-8E13AC183A6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Fiscal Note</dc:title>
  <dc:subject/>
  <dc:creator>Jos Mapranath</dc:creator>
  <cp:keywords/>
  <dc:description/>
  <cp:lastModifiedBy>Ellickson, Helene</cp:lastModifiedBy>
  <cp:revision/>
  <dcterms:created xsi:type="dcterms:W3CDTF">1999-06-02T23:29:55Z</dcterms:created>
  <dcterms:modified xsi:type="dcterms:W3CDTF">2026-05-27T22:19:51Z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_dlc_DocIdItemGuid">
    <vt:lpwstr>e3f9c55e-3dab-4f35-8945-156e5ad54a0b</vt:lpwstr>
  </property>
  <property fmtid="{D5CDD505-2E9C-101B-9397-08002B2CF9AE}" pid="4" name="ContentTypeId">
    <vt:lpwstr>0x010100B9CCF44CADF64549B41F60777F09B6DE</vt:lpwstr>
  </property>
  <property fmtid="{D5CDD505-2E9C-101B-9397-08002B2CF9AE}" pid="5" name="AuthorIds_UIVersion_1536">
    <vt:lpwstr>1866</vt:lpwstr>
  </property>
  <property fmtid="{D5CDD505-2E9C-101B-9397-08002B2CF9AE}" pid="6" name="SV_QUERY_LIST_4F35BF76-6C0D-4D9B-82B2-816C12CF3733">
    <vt:lpwstr>empty_477D106A-C0D6-4607-AEBD-E2C9D60EA279</vt:lpwstr>
  </property>
  <property fmtid="{D5CDD505-2E9C-101B-9397-08002B2CF9AE}" pid="7" name="SV_HIDDEN_GRID_QUERY_LIST_4F35BF76-6C0D-4D9B-82B2-816C12CF3733">
    <vt:lpwstr>empty_477D106A-C0D6-4607-AEBD-E2C9D60EA279</vt:lpwstr>
  </property>
</Properties>
</file>