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6115" windowHeight="12015" activeTab="0"/>
  </bookViews>
  <sheets>
    <sheet name="Operating Financial Plan"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#REF!</definedName>
    <definedName name="_01Salaries">#REF!</definedName>
    <definedName name="_02Salaries">#REF!</definedName>
    <definedName name="_03Salaries">'[1]Hourly Schedule'!$A$3:$K$102</definedName>
    <definedName name="_2005_IS_Budget_adjusted_by_Fiscal">#REF!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'[2]TOC Forms'!$C$57</definedName>
    <definedName name="agingtot">#REF!</definedName>
    <definedName name="all_other_reduction">#REF!</definedName>
    <definedName name="AllocBasisTable2009">'[5]DCHS 07Tables for 09 Allocation'!$E$2:$P$3,'[5]DCHS 07Tables for 09 Allocation'!$B$4:$P$33</definedName>
    <definedName name="Appro">#REF!</definedName>
    <definedName name="ApproUnitName">'[2]TOC Forms'!$C$59</definedName>
    <definedName name="April">#REF!,#REF!,#REF!,#REF!,#REF!,#REF!</definedName>
    <definedName name="ARMS08">#REF!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'[2]TOC Forms'!$C$58</definedName>
    <definedName name="Core_Business_Code">'[7]DATA Tables'!$A$39:$A$48</definedName>
    <definedName name="criminal" hidden="1">{"NonWhole",#N/A,FALSE,"ReorgRevisted"}</definedName>
    <definedName name="CSD_ERP">#REF!</definedName>
    <definedName name="CSD_Reduction">#REF!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#REF!</definedName>
    <definedName name="ddd.ext" hidden="1">{"NonWhole",#N/A,FALSE,"ReorgRevisted"}</definedName>
    <definedName name="DDD_ERP">#REF!</definedName>
    <definedName name="DDD_Total">#REF!</definedName>
    <definedName name="December">#REF!,#REF!,#REF!,#REF!,#REF!,#REF!,#REF!</definedName>
    <definedName name="Dept_Num_Code">'[7]DATA Tables'!$A$11:$A$26</definedName>
    <definedName name="Division_Code">'[7]DATA Tables'!$A$3:$A$7</definedName>
    <definedName name="DO_ERP">#REF!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#REF!,#REF!,#REF!,#REF!,#REF!,#REF!</definedName>
    <definedName name="Financial_Plan">#REF!</definedName>
    <definedName name="FinPlan" hidden="1">{"Whole",#N/A,FALSE,"ReorgRevisted"}</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#REF!</definedName>
    <definedName name="human_service_reduction">#REF!</definedName>
    <definedName name="iii" hidden="1">{"Dis",#N/A,FALSE,"ReorgRevisted"}</definedName>
    <definedName name="inn" hidden="1">{"NonWhole",#N/A,FALSE,"ReorgRevisted"}</definedName>
    <definedName name="January">#REF!,#REF!,#REF!,#REF!,#REF!,#REF!</definedName>
    <definedName name="JKBPons">#REF!</definedName>
    <definedName name="July">#REF!,#REF!,#REF!,#REF!,#REF!,#REF!</definedName>
    <definedName name="June">#REF!,#REF!,#REF!,#REF!,#REF!,#REF!</definedName>
    <definedName name="k" hidden="1">{"NonWhole",#N/A,FALSE,"ReorgRevisted"}</definedName>
    <definedName name="kk" hidden="1">{"cxtransfer",#N/A,FALSE,"ReorgRevisted"}</definedName>
    <definedName name="LSJ_reduction">#REF!</definedName>
    <definedName name="mandatory_adds">#REF!</definedName>
    <definedName name="March">#REF!,#REF!,#REF!,#REF!,#REF!,#REF!</definedName>
    <definedName name="May">#REF!,#REF!,#REF!,#REF!,#REF!,#REF!</definedName>
    <definedName name="mental" hidden="1">{"NonWhole",#N/A,FALSE,"ReorgRevisted"}</definedName>
    <definedName name="MHCADSD_ERP">#REF!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PD_ERP">#REF!</definedName>
    <definedName name="OPD_ERP_Direct">#REF!</definedName>
    <definedName name="OPD_Total">#REF!</definedName>
    <definedName name="OPDMIDDCON">'[8]2011 DCHS (0935) Alloc 4-13'!$R$48</definedName>
    <definedName name="OPDMIDDSAL">'[8]2011 DCHS (0935) Alloc 4-13'!$R$25</definedName>
    <definedName name="OPDMIDDTOT">'[8]2011 DCHS (0935) Alloc 4-13'!$R$71</definedName>
    <definedName name="Other">#REF!</definedName>
    <definedName name="outcomes">#REF!</definedName>
    <definedName name="overhead_reduction">#REF!</definedName>
    <definedName name="p" hidden="1">{"Dis",#N/A,FALSE,"ReorgRevisted"}</definedName>
    <definedName name="PERS_Percent">0.0613</definedName>
    <definedName name="_xlnm.Print_Area" localSheetId="0">'Operating Financial Plan'!$A$1:$G$46</definedName>
    <definedName name="Program_Area_Code">'[7]DATA Tables'!$A$52:$A$136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hidden="1">{"Dis",#N/A,FALSE,"ReorgRevisted"}</definedName>
    <definedName name="qqqqq" hidden="1">{"Dis",#N/A,FALSE,"ReorgRevisted"}</definedName>
    <definedName name="Qry01_02_03Exp">#REF!</definedName>
    <definedName name="re" hidden="1">{"Dis",#N/A,FALSE,"ReorgRevisted"}</definedName>
    <definedName name="RefAdopted">#REF!</definedName>
    <definedName name="RefAppro">#REF!</definedName>
    <definedName name="Reference">'[11]Appro_Sections'!$B$7:$N$137</definedName>
    <definedName name="References">#REF!</definedName>
    <definedName name="RefFTEs">#REF!</definedName>
    <definedName name="RefFundExp">#REF!</definedName>
    <definedName name="RefFundRev">#REF!</definedName>
    <definedName name="rename" hidden="1">{"NonWhole",#N/A,FALSE,"ReorgRevisted"}</definedName>
    <definedName name="Revenue_Percent_Exemption">#REF!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#REF!</definedName>
    <definedName name="SSI_Excess">0.0145</definedName>
    <definedName name="SSI_Max">102000</definedName>
    <definedName name="SSI_Percent">0.062</definedName>
    <definedName name="Staff_Months">#REF!</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st">'[12]DATA Tables'!$A$37:$A$46</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#REF!</definedName>
    <definedName name="TotalAPPN">'[8]2011 DCHS (0935) Alloc 4-13ver1'!$E$103</definedName>
    <definedName name="TotalREQ">'[8]2011 DCHS (0935) Alloc 4-13ver1'!$R$2</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_525DAB2A_B9F2_441B_8A2E_28B3496A3038_.wvu.Cols" localSheetId="0" hidden="1">'Operating Financial Plan'!$H:$L</definedName>
    <definedName name="Z_525DAB2A_B9F2_441B_8A2E_28B3496A3038_.wvu.PrintArea" localSheetId="0" hidden="1">'Operating Financial Plan'!$A$1:$V$46</definedName>
    <definedName name="Z_525DAB2A_B9F2_441B_8A2E_28B3496A3038_.wvu.Rows" localSheetId="0" hidden="1">'Operating Financial Plan'!$7:$7,'Operating Financial Plan'!$9:$10,'Operating Financial Plan'!$24:$24,#REF!</definedName>
    <definedName name="za" hidden="1">{"cxtransfer",#N/A,FALSE,"ReorgRevisted"}</definedName>
    <definedName name="zz" hidden="1">{"Dis",#N/A,FALSE,"ReorgRevisted"}</definedName>
    <definedName name="zzz" hidden="1">{"cxtransfer",#N/A,FALSE,"ReorgRevisted"}</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<sst xmlns="http://schemas.openxmlformats.org/spreadsheetml/2006/main" count="47" uniqueCount="46">
  <si>
    <t>Financial Plan - Implementation Plan</t>
  </si>
  <si>
    <t>Veterans, Seniors and Human Services Levy Fund 000001143</t>
  </si>
  <si>
    <t>HIDDEN COLUMNS - for PSB Variance Analysis</t>
  </si>
  <si>
    <t>Category</t>
  </si>
  <si>
    <r>
      <t xml:space="preserve">2018
Current Budget </t>
    </r>
    <r>
      <rPr>
        <b/>
        <vertAlign val="superscript"/>
        <sz val="12"/>
        <rFont val="Calibri"/>
        <family val="2"/>
        <scheme val="minor"/>
      </rPr>
      <t>1</t>
    </r>
  </si>
  <si>
    <r>
      <t>2018
Year-to-Date Actuals</t>
    </r>
    <r>
      <rPr>
        <b/>
        <vertAlign val="superscript"/>
        <sz val="12"/>
        <rFont val="Calibri"/>
        <family val="2"/>
        <scheme val="minor"/>
      </rPr>
      <t xml:space="preserve"> 2</t>
    </r>
  </si>
  <si>
    <r>
      <t xml:space="preserve">2018
 Estimated </t>
    </r>
    <r>
      <rPr>
        <b/>
        <vertAlign val="superscript"/>
        <sz val="12"/>
        <rFont val="Calibri"/>
        <family val="2"/>
        <scheme val="minor"/>
      </rPr>
      <t>3</t>
    </r>
  </si>
  <si>
    <r>
      <t>2019-2020 Projected</t>
    </r>
    <r>
      <rPr>
        <b/>
        <vertAlign val="superscript"/>
        <sz val="12"/>
        <rFont val="Calibri"/>
        <family val="2"/>
        <scheme val="minor"/>
      </rPr>
      <t xml:space="preserve"> 4</t>
    </r>
  </si>
  <si>
    <r>
      <t xml:space="preserve">2021-2022 Projected </t>
    </r>
    <r>
      <rPr>
        <b/>
        <vertAlign val="superscript"/>
        <sz val="12"/>
        <rFont val="Calibri"/>
        <family val="2"/>
        <scheme val="minor"/>
      </rPr>
      <t>4</t>
    </r>
  </si>
  <si>
    <t>Diff: Actuals to Current Budget</t>
  </si>
  <si>
    <t>BTD Actuals as Percent of Current Budget</t>
  </si>
  <si>
    <t>Diff: Estimated to Current Budget</t>
  </si>
  <si>
    <t>Estimated as Percent of Current Budget</t>
  </si>
  <si>
    <t xml:space="preserve">Beginning Fund Balance </t>
  </si>
  <si>
    <t>Revenues</t>
  </si>
  <si>
    <t>State</t>
  </si>
  <si>
    <t>Local - Levy Millage</t>
  </si>
  <si>
    <t>Intergovernmental</t>
  </si>
  <si>
    <t>Interfund Transfers</t>
  </si>
  <si>
    <t>Interest &amp; Other</t>
  </si>
  <si>
    <t>Total Revenues</t>
  </si>
  <si>
    <t xml:space="preserve">Expenditures </t>
  </si>
  <si>
    <t>Salaries, Wages &amp; Benefits</t>
  </si>
  <si>
    <t>Supplies and Other</t>
  </si>
  <si>
    <t xml:space="preserve">Contracted Services </t>
  </si>
  <si>
    <t>Intergovernmental Services</t>
  </si>
  <si>
    <t>Total Expenditures</t>
  </si>
  <si>
    <r>
      <t>Estimated Underexpenditures</t>
    </r>
    <r>
      <rPr>
        <b/>
        <vertAlign val="superscript"/>
        <sz val="12"/>
        <rFont val="Calibri"/>
        <family val="2"/>
        <scheme val="minor"/>
      </rPr>
      <t xml:space="preserve"> </t>
    </r>
  </si>
  <si>
    <t>Other Fund Transactions</t>
  </si>
  <si>
    <t>Total Other Fund Transactions</t>
  </si>
  <si>
    <t>Ending Fund Balance</t>
  </si>
  <si>
    <r>
      <t>Reserves</t>
    </r>
    <r>
      <rPr>
        <b/>
        <vertAlign val="superscript"/>
        <sz val="12"/>
        <rFont val="Calibri"/>
        <family val="2"/>
        <scheme val="minor"/>
      </rPr>
      <t xml:space="preserve"> </t>
    </r>
  </si>
  <si>
    <t>Reserve for Proposed Implementation Plan</t>
  </si>
  <si>
    <r>
      <t>Prorationing</t>
    </r>
    <r>
      <rPr>
        <vertAlign val="superscript"/>
        <sz val="12"/>
        <rFont val="Calibri"/>
        <family val="2"/>
        <scheme val="minor"/>
      </rPr>
      <t>5</t>
    </r>
  </si>
  <si>
    <r>
      <t>Rainy Day Reserve (60 days)</t>
    </r>
    <r>
      <rPr>
        <vertAlign val="superscript"/>
        <sz val="12"/>
        <rFont val="Calibri"/>
        <family val="2"/>
        <scheme val="minor"/>
      </rPr>
      <t>6</t>
    </r>
  </si>
  <si>
    <t>Total Reserves</t>
  </si>
  <si>
    <t xml:space="preserve">Reserve Shortfall </t>
  </si>
  <si>
    <t>Ending Undesignated Fund Balance</t>
  </si>
  <si>
    <t>Financial Plan Notes:</t>
  </si>
  <si>
    <r>
      <rPr>
        <vertAlign val="superscript"/>
        <sz val="11"/>
        <rFont val="Calibri"/>
        <family val="2"/>
        <scheme val="minor"/>
      </rPr>
      <t>1</t>
    </r>
    <r>
      <rPr>
        <sz val="11"/>
        <rFont val="Calibri"/>
        <family val="2"/>
        <scheme val="minor"/>
      </rPr>
      <t xml:space="preserve"> This is a new fund with a start date of January 1, 2018 via Ordinance 18555.  Current budget reflects the continuation plan authorized in Ordinance 18616.</t>
    </r>
  </si>
  <si>
    <r>
      <rPr>
        <vertAlign val="superscript"/>
        <sz val="11"/>
        <rFont val="Calibri"/>
        <family val="2"/>
        <scheme val="minor"/>
      </rPr>
      <t>2</t>
    </r>
    <r>
      <rPr>
        <sz val="11"/>
        <rFont val="Calibri"/>
        <family val="2"/>
        <scheme val="minor"/>
      </rPr>
      <t xml:space="preserve"> Year-to-date actual expenditures from GL10  ran on 2/28/2018 for the month of January 2018.</t>
    </r>
  </si>
  <si>
    <r>
      <rPr>
        <vertAlign val="superscript"/>
        <sz val="11"/>
        <rFont val="Calibri"/>
        <family val="2"/>
        <scheme val="minor"/>
      </rPr>
      <t>3</t>
    </r>
    <r>
      <rPr>
        <sz val="11"/>
        <rFont val="Calibri"/>
        <family val="2"/>
        <scheme val="minor"/>
      </rPr>
      <t xml:space="preserve"> 2018 Estimated column reflects 2018 values from the March 2018 OEFA revenue forecast and expenditure projections from the transition plan submitted to council.</t>
    </r>
  </si>
  <si>
    <r>
      <rPr>
        <vertAlign val="superscript"/>
        <sz val="11"/>
        <rFont val="Calibri"/>
        <family val="2"/>
        <scheme val="minor"/>
      </rPr>
      <t>4</t>
    </r>
    <r>
      <rPr>
        <sz val="11"/>
        <rFont val="Calibri"/>
        <family val="2"/>
        <scheme val="minor"/>
      </rPr>
      <t xml:space="preserve"> Out year projections reflect March 2018 OEFA projections and PSB budget planning out year growth projections Dated October 2017.  Interest calculated from OEFA Investment Pool Rate of Return times estimated ending fund balances. Expenditure projections based on implementation plan.</t>
    </r>
  </si>
  <si>
    <r>
      <rPr>
        <vertAlign val="superscript"/>
        <sz val="11"/>
        <rFont val="Calibri"/>
        <family val="2"/>
        <scheme val="minor"/>
      </rPr>
      <t>5</t>
    </r>
    <r>
      <rPr>
        <sz val="11"/>
        <rFont val="Calibri"/>
        <family val="2"/>
        <scheme val="minor"/>
      </rPr>
      <t xml:space="preserve"> Prorationing expenditures are $300k from each year's proceeds which accrue within the fund until appropriated by the King County Council for mitigation of prorationing on a suppressed park of fire district; Prorationing funds are not subject to expenditure to DCHS.</t>
    </r>
  </si>
  <si>
    <r>
      <rPr>
        <vertAlign val="superscript"/>
        <sz val="11"/>
        <rFont val="Calibri"/>
        <family val="2"/>
        <scheme val="minor"/>
      </rPr>
      <t>6</t>
    </r>
    <r>
      <rPr>
        <sz val="11"/>
        <rFont val="Calibri"/>
        <family val="2"/>
        <scheme val="minor"/>
      </rPr>
      <t xml:space="preserve"> This fund will carry a 60-day rainy day reserve. This reserve will be fully funded by the 2019-2020 biennium. There may be a reserve shortfall at the end of 2018 due to prioritizing housing stability RFPs.</t>
    </r>
  </si>
  <si>
    <r>
      <rPr>
        <vertAlign val="superscript"/>
        <sz val="11"/>
        <rFont val="Calibri"/>
        <family val="2"/>
        <scheme val="minor"/>
      </rPr>
      <t>7</t>
    </r>
    <r>
      <rPr>
        <sz val="11"/>
        <rFont val="Calibri"/>
        <family val="2"/>
        <scheme val="minor"/>
      </rPr>
      <t xml:space="preserve"> This plan was updated by DCHS Staff on 03/07/2018.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</si>
</sst>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0.0%"/>
  </numFmts>
  <fonts count="12">
    <font>
      <sz val="11"/>
      <color theme="1"/>
      <name val="Calibri"/>
      <family val="2"/>
      <scheme val="minor"/>
    </font>
    <font>
      <sz val="10"/>
      <name val="Arial"/>
      <family val="2"/>
    </font>
    <font>
      <b/>
      <sz val="11"/>
      <color theme="1"/>
      <name val="Calibri"/>
      <family val="2"/>
      <scheme val="minor"/>
    </font>
    <font>
      <b/>
      <sz val="12"/>
      <name val="Calibri"/>
      <family val="2"/>
      <scheme val="minor"/>
    </font>
    <font>
      <sz val="8"/>
      <color theme="1"/>
      <name val="Calibri"/>
      <family val="2"/>
      <scheme val="minor"/>
    </font>
    <font>
      <sz val="12"/>
      <name val="Times New Roman"/>
      <family val="1"/>
    </font>
    <font>
      <b/>
      <vertAlign val="superscript"/>
      <sz val="12"/>
      <name val="Calibri"/>
      <family val="2"/>
      <scheme val="minor"/>
    </font>
    <font>
      <sz val="12"/>
      <name val="Calibri"/>
      <family val="2"/>
      <scheme val="minor"/>
    </font>
    <font>
      <u val="singleAccounting"/>
      <sz val="8"/>
      <color theme="1"/>
      <name val="Calibri"/>
      <family val="2"/>
      <scheme val="minor"/>
    </font>
    <font>
      <vertAlign val="superscript"/>
      <sz val="12"/>
      <name val="Calibri"/>
      <family val="2"/>
      <scheme val="minor"/>
    </font>
    <font>
      <vertAlign val="superscript"/>
      <sz val="11"/>
      <name val="Calibri"/>
      <family val="2"/>
      <scheme val="minor"/>
    </font>
    <font>
      <sz val="11"/>
      <name val="Calibri"/>
      <family val="2"/>
      <scheme val="minor"/>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right style="thin"/>
      <top style="thin"/>
      <bottom style="thin"/>
    </border>
    <border>
      <left style="thin"/>
      <right style="thin"/>
      <top/>
      <bottom style="thin"/>
    </border>
    <border>
      <left/>
      <right style="thin"/>
      <top/>
      <bottom style="thin"/>
    </border>
    <border>
      <left style="thin"/>
      <right style="thin"/>
      <top/>
      <bottom/>
    </border>
    <border>
      <left style="thin"/>
      <right style="thin"/>
      <top style="thin"/>
      <bottom/>
    </border>
    <border>
      <left/>
      <right style="thin"/>
      <top style="thin"/>
      <bottom/>
    </border>
    <border>
      <left style="thin"/>
      <right/>
      <top/>
      <bottom/>
    </border>
    <border>
      <left/>
      <right style="thin"/>
      <top/>
      <bottom/>
    </border>
    <border>
      <left style="thin"/>
      <right/>
      <top/>
      <bottom style="thin"/>
    </border>
    <border>
      <left/>
      <right style="thin"/>
      <top style="thin"/>
      <bottom style="thin"/>
    </border>
    <border>
      <left/>
      <right/>
      <top/>
      <bottom style="thin"/>
    </border>
    <border>
      <left style="thin"/>
      <right/>
      <top style="thin"/>
      <bottom/>
    </border>
    <border>
      <left/>
      <right/>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37" fontId="5" fillId="0" borderId="0">
      <alignment/>
      <protection/>
    </xf>
    <xf numFmtId="43"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cellStyleXfs>
  <cellXfs count="88">
    <xf numFmtId="0" fontId="0" fillId="0" borderId="0" xfId="0"/>
    <xf numFmtId="0" fontId="0" fillId="2" borderId="0" xfId="20" applyFill="1">
      <alignment/>
      <protection/>
    </xf>
    <xf numFmtId="0" fontId="0" fillId="0" borderId="0" xfId="20">
      <alignment/>
      <protection/>
    </xf>
    <xf numFmtId="0" fontId="4" fillId="0" borderId="0" xfId="20" applyFont="1">
      <alignment/>
      <protection/>
    </xf>
    <xf numFmtId="0" fontId="0" fillId="0" borderId="0" xfId="20" applyFill="1">
      <alignment/>
      <protection/>
    </xf>
    <xf numFmtId="0" fontId="3" fillId="2" borderId="0" xfId="20" applyFont="1" applyFill="1" applyAlignment="1">
      <alignment horizontal="center"/>
      <protection/>
    </xf>
    <xf numFmtId="37" fontId="3" fillId="2" borderId="1" xfId="21" applyFont="1" applyFill="1" applyBorder="1" applyAlignment="1" applyProtection="1">
      <alignment horizontal="left" wrapText="1"/>
      <protection/>
    </xf>
    <xf numFmtId="37" fontId="3" fillId="2" borderId="1" xfId="21" applyFont="1" applyFill="1" applyBorder="1" applyAlignment="1">
      <alignment horizontal="center" wrapText="1"/>
      <protection/>
    </xf>
    <xf numFmtId="37" fontId="3" fillId="0" borderId="1" xfId="21" applyFont="1" applyFill="1" applyBorder="1" applyAlignment="1">
      <alignment horizontal="center" wrapText="1"/>
      <protection/>
    </xf>
    <xf numFmtId="37" fontId="3" fillId="2" borderId="2" xfId="21" applyFont="1" applyFill="1" applyBorder="1" applyAlignment="1">
      <alignment horizontal="center" wrapText="1"/>
      <protection/>
    </xf>
    <xf numFmtId="37" fontId="3" fillId="2" borderId="3" xfId="21" applyFont="1" applyFill="1" applyBorder="1" applyAlignment="1">
      <alignment horizontal="center" wrapText="1"/>
      <protection/>
    </xf>
    <xf numFmtId="37" fontId="3" fillId="2" borderId="4" xfId="21" applyFont="1" applyFill="1" applyBorder="1" applyAlignment="1">
      <alignment horizontal="center" wrapText="1"/>
      <protection/>
    </xf>
    <xf numFmtId="37" fontId="3" fillId="2" borderId="1" xfId="21" applyFont="1" applyFill="1" applyBorder="1" applyAlignment="1">
      <alignment horizontal="left"/>
      <protection/>
    </xf>
    <xf numFmtId="164" fontId="3" fillId="2" borderId="1" xfId="22" applyNumberFormat="1" applyFont="1" applyFill="1" applyBorder="1" applyAlignment="1">
      <alignment/>
    </xf>
    <xf numFmtId="164" fontId="0" fillId="2" borderId="5" xfId="20" applyNumberFormat="1" applyFill="1" applyBorder="1">
      <alignment/>
      <protection/>
    </xf>
    <xf numFmtId="9" fontId="0" fillId="2" borderId="6" xfId="23" applyNumberFormat="1" applyFont="1" applyFill="1" applyBorder="1"/>
    <xf numFmtId="165" fontId="0" fillId="0" borderId="0" xfId="23" applyNumberFormat="1" applyFont="1"/>
    <xf numFmtId="0" fontId="2" fillId="0" borderId="0" xfId="20" applyFont="1">
      <alignment/>
      <protection/>
    </xf>
    <xf numFmtId="37" fontId="3" fillId="2" borderId="4" xfId="21" applyFont="1" applyFill="1" applyBorder="1" applyAlignment="1">
      <alignment horizontal="left" vertical="center"/>
      <protection/>
    </xf>
    <xf numFmtId="37" fontId="3" fillId="2" borderId="7" xfId="21" applyFont="1" applyFill="1" applyBorder="1" applyAlignment="1">
      <alignment horizontal="left" vertical="center"/>
      <protection/>
    </xf>
    <xf numFmtId="164" fontId="7" fillId="2" borderId="5" xfId="22" applyNumberFormat="1" applyFont="1" applyFill="1" applyBorder="1" applyAlignment="1">
      <alignment vertical="center"/>
    </xf>
    <xf numFmtId="0" fontId="0" fillId="2" borderId="5" xfId="20" applyFill="1" applyBorder="1">
      <alignment/>
      <protection/>
    </xf>
    <xf numFmtId="0" fontId="0" fillId="2" borderId="6" xfId="20" applyFill="1" applyBorder="1">
      <alignment/>
      <protection/>
    </xf>
    <xf numFmtId="37" fontId="7" fillId="2" borderId="4" xfId="21" applyFont="1" applyFill="1" applyBorder="1" applyAlignment="1">
      <alignment horizontal="left" vertical="center"/>
      <protection/>
    </xf>
    <xf numFmtId="164" fontId="7" fillId="2" borderId="4" xfId="22" applyNumberFormat="1" applyFont="1" applyFill="1" applyBorder="1" applyAlignment="1">
      <alignment vertical="center"/>
    </xf>
    <xf numFmtId="0" fontId="0" fillId="2" borderId="4" xfId="20" applyFill="1" applyBorder="1">
      <alignment/>
      <protection/>
    </xf>
    <xf numFmtId="9" fontId="0" fillId="2" borderId="4" xfId="23" applyNumberFormat="1" applyFont="1" applyFill="1" applyBorder="1"/>
    <xf numFmtId="0" fontId="0" fillId="2" borderId="8" xfId="20" applyFill="1" applyBorder="1">
      <alignment/>
      <protection/>
    </xf>
    <xf numFmtId="37" fontId="7" fillId="2" borderId="7" xfId="21" applyFont="1" applyFill="1" applyBorder="1" applyAlignment="1">
      <alignment horizontal="right" vertical="center"/>
      <protection/>
    </xf>
    <xf numFmtId="37" fontId="0" fillId="2" borderId="4" xfId="20" applyNumberFormat="1" applyFill="1" applyBorder="1">
      <alignment/>
      <protection/>
    </xf>
    <xf numFmtId="164" fontId="0" fillId="2" borderId="4" xfId="20" applyNumberFormat="1" applyFill="1" applyBorder="1">
      <alignment/>
      <protection/>
    </xf>
    <xf numFmtId="0" fontId="0" fillId="0" borderId="0" xfId="20" applyFont="1">
      <alignment/>
      <protection/>
    </xf>
    <xf numFmtId="37" fontId="7" fillId="0" borderId="7" xfId="21" applyFont="1" applyFill="1" applyBorder="1" applyAlignment="1">
      <alignment horizontal="right" vertical="center"/>
      <protection/>
    </xf>
    <xf numFmtId="37" fontId="7" fillId="2" borderId="4" xfId="21" applyFont="1" applyFill="1" applyBorder="1" applyAlignment="1">
      <alignment horizontal="left"/>
      <protection/>
    </xf>
    <xf numFmtId="37" fontId="7" fillId="2" borderId="7" xfId="21" applyFont="1" applyFill="1" applyBorder="1" applyAlignment="1">
      <alignment horizontal="left"/>
      <protection/>
    </xf>
    <xf numFmtId="9" fontId="0" fillId="2" borderId="8" xfId="23" applyNumberFormat="1" applyFont="1" applyFill="1" applyBorder="1"/>
    <xf numFmtId="0" fontId="0" fillId="0" borderId="0" xfId="20" applyFont="1" applyFill="1">
      <alignment/>
      <protection/>
    </xf>
    <xf numFmtId="37" fontId="3" fillId="2" borderId="2" xfId="21" applyFont="1" applyFill="1" applyBorder="1" applyAlignment="1">
      <alignment horizontal="left" vertical="center"/>
      <protection/>
    </xf>
    <xf numFmtId="164" fontId="3" fillId="2" borderId="9" xfId="22" applyNumberFormat="1" applyFont="1" applyFill="1" applyBorder="1" applyAlignment="1">
      <alignment vertical="center"/>
    </xf>
    <xf numFmtId="164" fontId="3" fillId="2" borderId="2" xfId="22" applyNumberFormat="1" applyFont="1" applyFill="1" applyBorder="1" applyAlignment="1">
      <alignment vertical="center"/>
    </xf>
    <xf numFmtId="37" fontId="7" fillId="2" borderId="7" xfId="21" applyFont="1" applyFill="1" applyBorder="1" applyAlignment="1">
      <alignment horizontal="right"/>
      <protection/>
    </xf>
    <xf numFmtId="9" fontId="0" fillId="2" borderId="5" xfId="20" applyNumberFormat="1" applyFill="1" applyBorder="1">
      <alignment/>
      <protection/>
    </xf>
    <xf numFmtId="9" fontId="0" fillId="2" borderId="4" xfId="20" applyNumberFormat="1" applyFill="1" applyBorder="1">
      <alignment/>
      <protection/>
    </xf>
    <xf numFmtId="9" fontId="0" fillId="0" borderId="0" xfId="24" applyFont="1" applyFill="1"/>
    <xf numFmtId="0" fontId="0" fillId="0" borderId="0" xfId="20" applyBorder="1">
      <alignment/>
      <protection/>
    </xf>
    <xf numFmtId="0" fontId="4" fillId="0" borderId="0" xfId="20" applyFont="1" applyBorder="1">
      <alignment/>
      <protection/>
    </xf>
    <xf numFmtId="164" fontId="8" fillId="0" borderId="0" xfId="20" applyNumberFormat="1" applyFont="1" applyBorder="1">
      <alignment/>
      <protection/>
    </xf>
    <xf numFmtId="9" fontId="0" fillId="0" borderId="0" xfId="24" applyFont="1"/>
    <xf numFmtId="164" fontId="4" fillId="0" borderId="0" xfId="20" applyNumberFormat="1" applyFont="1" applyBorder="1">
      <alignment/>
      <protection/>
    </xf>
    <xf numFmtId="9" fontId="0" fillId="2" borderId="2" xfId="23" applyNumberFormat="1" applyFont="1" applyFill="1" applyBorder="1"/>
    <xf numFmtId="37" fontId="3" fillId="2" borderId="1" xfId="21" applyFont="1" applyFill="1" applyBorder="1" applyAlignment="1">
      <alignment horizontal="left" vertical="center"/>
      <protection/>
    </xf>
    <xf numFmtId="37" fontId="3" fillId="2" borderId="1" xfId="21" applyFont="1" applyFill="1" applyBorder="1" applyAlignment="1">
      <alignment horizontal="right" vertical="center"/>
      <protection/>
    </xf>
    <xf numFmtId="164" fontId="7" fillId="2" borderId="1" xfId="25" applyNumberFormat="1" applyFont="1" applyFill="1" applyBorder="1" applyAlignment="1">
      <alignment horizontal="right" vertical="center"/>
    </xf>
    <xf numFmtId="164" fontId="0" fillId="2" borderId="1" xfId="20" applyNumberFormat="1" applyFill="1" applyBorder="1">
      <alignment/>
      <protection/>
    </xf>
    <xf numFmtId="9" fontId="0" fillId="2" borderId="1" xfId="23" applyNumberFormat="1" applyFont="1" applyFill="1" applyBorder="1"/>
    <xf numFmtId="164" fontId="0" fillId="0" borderId="0" xfId="20" applyNumberFormat="1">
      <alignment/>
      <protection/>
    </xf>
    <xf numFmtId="37" fontId="7" fillId="2" borderId="7" xfId="21" applyFont="1" applyFill="1" applyBorder="1" applyAlignment="1" quotePrefix="1">
      <alignment horizontal="left" vertical="center"/>
      <protection/>
    </xf>
    <xf numFmtId="37" fontId="7" fillId="2" borderId="4" xfId="21" applyFont="1" applyFill="1" applyBorder="1" applyAlignment="1">
      <alignment horizontal="right"/>
      <protection/>
    </xf>
    <xf numFmtId="164" fontId="0" fillId="2" borderId="2" xfId="20" applyNumberFormat="1" applyFill="1" applyBorder="1">
      <alignment/>
      <protection/>
    </xf>
    <xf numFmtId="164" fontId="7" fillId="2" borderId="1" xfId="22" applyNumberFormat="1" applyFont="1" applyFill="1" applyBorder="1" applyAlignment="1" quotePrefix="1">
      <alignment vertical="center"/>
    </xf>
    <xf numFmtId="9" fontId="0" fillId="2" borderId="8" xfId="20" applyNumberFormat="1" applyFill="1" applyBorder="1">
      <alignment/>
      <protection/>
    </xf>
    <xf numFmtId="37" fontId="7" fillId="0" borderId="4" xfId="21" applyFont="1" applyFill="1" applyBorder="1" applyAlignment="1">
      <alignment horizontal="left"/>
      <protection/>
    </xf>
    <xf numFmtId="164" fontId="7" fillId="2" borderId="8" xfId="22" applyNumberFormat="1" applyFont="1" applyFill="1" applyBorder="1" applyAlignment="1">
      <alignment vertical="center"/>
    </xf>
    <xf numFmtId="164" fontId="7" fillId="2" borderId="4" xfId="25" applyNumberFormat="1" applyFont="1" applyFill="1" applyBorder="1" applyAlignment="1">
      <alignment vertical="center"/>
    </xf>
    <xf numFmtId="164" fontId="3" fillId="2" borderId="4" xfId="22" applyNumberFormat="1" applyFont="1" applyFill="1" applyBorder="1" applyAlignment="1">
      <alignment vertical="center"/>
    </xf>
    <xf numFmtId="164" fontId="3" fillId="2" borderId="2" xfId="25" applyNumberFormat="1" applyFont="1" applyFill="1" applyBorder="1" applyAlignment="1">
      <alignment vertical="center"/>
    </xf>
    <xf numFmtId="0" fontId="0" fillId="2" borderId="2" xfId="20" applyFill="1" applyBorder="1">
      <alignment/>
      <protection/>
    </xf>
    <xf numFmtId="164" fontId="3" fillId="2" borderId="1" xfId="25" applyNumberFormat="1" applyFont="1" applyFill="1" applyBorder="1" applyAlignment="1">
      <alignment vertical="center"/>
    </xf>
    <xf numFmtId="37" fontId="0" fillId="2" borderId="1" xfId="20" applyNumberFormat="1" applyFill="1" applyBorder="1">
      <alignment/>
      <protection/>
    </xf>
    <xf numFmtId="9" fontId="0" fillId="2" borderId="10" xfId="23" applyNumberFormat="1" applyFont="1" applyFill="1" applyBorder="1"/>
    <xf numFmtId="37" fontId="3" fillId="0" borderId="0" xfId="21" applyFont="1" applyFill="1" applyAlignment="1">
      <alignment horizontal="left"/>
      <protection/>
    </xf>
    <xf numFmtId="37" fontId="7" fillId="0" borderId="0" xfId="21" applyFont="1" applyFill="1" applyBorder="1">
      <alignment/>
      <protection/>
    </xf>
    <xf numFmtId="0" fontId="10" fillId="0" borderId="0" xfId="20" applyFont="1" applyFill="1" applyAlignment="1">
      <alignment horizontal="left" vertical="top"/>
      <protection/>
    </xf>
    <xf numFmtId="0" fontId="10" fillId="0" borderId="0" xfId="20" applyFont="1" applyFill="1" applyAlignment="1">
      <alignment horizontal="center" wrapText="1"/>
      <protection/>
    </xf>
    <xf numFmtId="44" fontId="7" fillId="0" borderId="0" xfId="16" applyFont="1" applyFill="1" applyBorder="1"/>
    <xf numFmtId="0" fontId="11" fillId="0" borderId="0" xfId="20" applyFont="1" applyFill="1" applyAlignment="1">
      <alignment horizontal="left" vertical="top"/>
      <protection/>
    </xf>
    <xf numFmtId="0" fontId="10" fillId="0" borderId="0" xfId="20" applyFont="1" applyFill="1" applyAlignment="1">
      <alignment horizontal="left" wrapText="1"/>
      <protection/>
    </xf>
    <xf numFmtId="0" fontId="4" fillId="0" borderId="0" xfId="20" applyFont="1" applyFill="1">
      <alignment/>
      <protection/>
    </xf>
    <xf numFmtId="0" fontId="11" fillId="0" borderId="0" xfId="20" applyFont="1" applyFill="1" applyAlignment="1">
      <alignment horizontal="left" vertical="top" wrapText="1"/>
      <protection/>
    </xf>
    <xf numFmtId="0" fontId="0" fillId="0" borderId="0" xfId="0" applyAlignment="1">
      <alignment wrapText="1"/>
    </xf>
    <xf numFmtId="0" fontId="0" fillId="0" borderId="0" xfId="0" applyFill="1" applyAlignment="1">
      <alignment wrapText="1"/>
    </xf>
    <xf numFmtId="0" fontId="11" fillId="0" borderId="0" xfId="20" applyFont="1" applyFill="1" applyAlignment="1">
      <alignment horizontal="left" vertical="top"/>
      <protection/>
    </xf>
    <xf numFmtId="0" fontId="0" fillId="0" borderId="0" xfId="0" applyAlignment="1">
      <alignment/>
    </xf>
    <xf numFmtId="0" fontId="3" fillId="2" borderId="0" xfId="20" applyFont="1" applyFill="1" applyAlignment="1">
      <alignment horizontal="center"/>
      <protection/>
    </xf>
    <xf numFmtId="0" fontId="2" fillId="0" borderId="11" xfId="20" applyFont="1" applyFill="1" applyBorder="1" applyAlignment="1">
      <alignment horizontal="center"/>
      <protection/>
    </xf>
    <xf numFmtId="0" fontId="2" fillId="3" borderId="12" xfId="20" applyFont="1" applyFill="1" applyBorder="1" applyAlignment="1">
      <alignment horizontal="center"/>
      <protection/>
    </xf>
    <xf numFmtId="0" fontId="2" fillId="3" borderId="13" xfId="20" applyFont="1" applyFill="1" applyBorder="1" applyAlignment="1">
      <alignment horizontal="center"/>
      <protection/>
    </xf>
    <xf numFmtId="0" fontId="2" fillId="3" borderId="6" xfId="20" applyFont="1" applyFill="1" applyBorder="1" applyAlignment="1">
      <alignment horizontal="center"/>
      <protection/>
    </xf>
  </cellXfs>
  <cellStyles count="12">
    <cellStyle name="Normal" xfId="0"/>
    <cellStyle name="Percent" xfId="15"/>
    <cellStyle name="Currency" xfId="16"/>
    <cellStyle name="Currency [0]" xfId="17"/>
    <cellStyle name="Comma" xfId="18"/>
    <cellStyle name="Comma [0]" xfId="19"/>
    <cellStyle name="Normal 17" xfId="20"/>
    <cellStyle name="Normal_AIRPLAN.XLS" xfId="21"/>
    <cellStyle name="Comma 2" xfId="22"/>
    <cellStyle name="Percent 15" xfId="23"/>
    <cellStyle name="Percent 2" xfId="24"/>
    <cellStyle name="Comma 16"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hs-shares01\CSDDATA\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chs-shares01\CSDDATA\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chs-shares01\CSDDATA\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hs-shares01\CSDDATA\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chs-shares01\CSDDATA\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pageSetUpPr fitToPage="1"/>
  </sheetPr>
  <dimension ref="A1:W50"/>
  <sheetViews>
    <sheetView showGridLines="0" tabSelected="1" workbookViewId="0" topLeftCell="A1">
      <selection activeCell="N11" sqref="N11"/>
    </sheetView>
  </sheetViews>
  <sheetFormatPr defaultColWidth="9.140625" defaultRowHeight="15" outlineLevelRow="1"/>
  <cols>
    <col min="1" max="1" width="48.421875" style="2" customWidth="1"/>
    <col min="2" max="3" width="14.8515625" style="2" customWidth="1"/>
    <col min="4" max="4" width="17.140625" style="2" bestFit="1" customWidth="1"/>
    <col min="5" max="5" width="16.8515625" style="2" customWidth="1"/>
    <col min="6" max="6" width="15.421875" style="2" customWidth="1"/>
    <col min="7" max="7" width="2.28125" style="2" customWidth="1"/>
    <col min="8" max="9" width="15.7109375" style="2" hidden="1" customWidth="1"/>
    <col min="10" max="10" width="1.8515625" style="2" hidden="1" customWidth="1"/>
    <col min="11" max="12" width="15.7109375" style="2" hidden="1" customWidth="1"/>
    <col min="13" max="13" width="9.140625" style="2" customWidth="1"/>
    <col min="14" max="14" width="17.57421875" style="2" customWidth="1"/>
    <col min="15" max="21" width="9.140625" style="2" customWidth="1"/>
    <col min="22" max="23" width="9.140625" style="3" customWidth="1"/>
    <col min="24" max="16384" width="9.140625" style="2" customWidth="1"/>
  </cols>
  <sheetData>
    <row r="1" spans="1:12" ht="15.75">
      <c r="A1" s="83" t="s">
        <v>0</v>
      </c>
      <c r="B1" s="83"/>
      <c r="C1" s="83"/>
      <c r="D1" s="83"/>
      <c r="E1" s="83"/>
      <c r="F1" s="83"/>
      <c r="G1" s="1"/>
      <c r="H1" s="1"/>
      <c r="I1" s="1"/>
      <c r="J1" s="1"/>
      <c r="K1" s="1"/>
      <c r="L1" s="1"/>
    </row>
    <row r="2" spans="1:17" ht="15.75">
      <c r="A2" s="83" t="s">
        <v>1</v>
      </c>
      <c r="B2" s="83"/>
      <c r="C2" s="83"/>
      <c r="D2" s="83"/>
      <c r="E2" s="83"/>
      <c r="F2" s="83"/>
      <c r="G2" s="1"/>
      <c r="H2" s="84"/>
      <c r="I2" s="84"/>
      <c r="J2" s="84"/>
      <c r="K2" s="84"/>
      <c r="L2" s="84"/>
      <c r="M2" s="4"/>
      <c r="N2" s="4"/>
      <c r="O2" s="4"/>
      <c r="P2" s="4"/>
      <c r="Q2" s="4"/>
    </row>
    <row r="3" spans="1:17" ht="15.75">
      <c r="A3" s="5"/>
      <c r="B3" s="5"/>
      <c r="C3" s="5"/>
      <c r="D3" s="5"/>
      <c r="E3" s="5"/>
      <c r="F3" s="5"/>
      <c r="G3" s="1"/>
      <c r="H3" s="85" t="s">
        <v>2</v>
      </c>
      <c r="I3" s="86"/>
      <c r="J3" s="86"/>
      <c r="K3" s="86"/>
      <c r="L3" s="87"/>
      <c r="M3" s="4"/>
      <c r="N3" s="4"/>
      <c r="O3" s="4"/>
      <c r="P3" s="4"/>
      <c r="Q3" s="4"/>
    </row>
    <row r="4" spans="1:12" ht="63">
      <c r="A4" s="6" t="s">
        <v>3</v>
      </c>
      <c r="B4" s="7" t="s">
        <v>4</v>
      </c>
      <c r="C4" s="7" t="s">
        <v>5</v>
      </c>
      <c r="D4" s="7" t="s">
        <v>6</v>
      </c>
      <c r="E4" s="8" t="s">
        <v>7</v>
      </c>
      <c r="F4" s="8" t="s">
        <v>8</v>
      </c>
      <c r="G4" s="1"/>
      <c r="H4" s="9" t="s">
        <v>9</v>
      </c>
      <c r="I4" s="10" t="s">
        <v>10</v>
      </c>
      <c r="J4" s="1"/>
      <c r="K4" s="9" t="s">
        <v>11</v>
      </c>
      <c r="L4" s="11" t="s">
        <v>12</v>
      </c>
    </row>
    <row r="5" spans="1:14" ht="15.75">
      <c r="A5" s="12" t="s">
        <v>13</v>
      </c>
      <c r="B5" s="13">
        <v>0</v>
      </c>
      <c r="C5" s="13">
        <v>0</v>
      </c>
      <c r="D5" s="13">
        <v>0</v>
      </c>
      <c r="E5" s="13">
        <f>+D27</f>
        <v>1805992.7807062715</v>
      </c>
      <c r="F5" s="13">
        <f>+E27</f>
        <v>9739330.070509434</v>
      </c>
      <c r="G5" s="1"/>
      <c r="H5" s="14"/>
      <c r="I5" s="15" t="e">
        <f>#REF!/#REF!</f>
        <v>#REF!</v>
      </c>
      <c r="J5" s="1"/>
      <c r="K5" s="14" t="e">
        <f>F5-#REF!</f>
        <v>#REF!</v>
      </c>
      <c r="L5" s="15" t="e">
        <f>F5/#REF!</f>
        <v>#REF!</v>
      </c>
      <c r="M5" s="16"/>
      <c r="N5" s="17"/>
    </row>
    <row r="6" spans="1:12" ht="15.75">
      <c r="A6" s="18" t="s">
        <v>14</v>
      </c>
      <c r="B6" s="19"/>
      <c r="C6" s="20"/>
      <c r="D6" s="20"/>
      <c r="E6" s="20"/>
      <c r="F6" s="20"/>
      <c r="G6" s="1"/>
      <c r="H6" s="21"/>
      <c r="I6" s="22"/>
      <c r="J6" s="1"/>
      <c r="K6" s="21"/>
      <c r="L6" s="22"/>
    </row>
    <row r="7" spans="1:12" ht="15.75" outlineLevel="1">
      <c r="A7" s="23" t="s">
        <v>15</v>
      </c>
      <c r="B7" s="19"/>
      <c r="C7" s="24"/>
      <c r="D7" s="24"/>
      <c r="E7" s="24"/>
      <c r="F7" s="24"/>
      <c r="G7" s="1"/>
      <c r="H7" s="25"/>
      <c r="I7" s="26"/>
      <c r="J7" s="1"/>
      <c r="K7" s="25"/>
      <c r="L7" s="27"/>
    </row>
    <row r="8" spans="1:14" ht="15.75">
      <c r="A8" s="23" t="s">
        <v>16</v>
      </c>
      <c r="B8" s="28">
        <v>52366358</v>
      </c>
      <c r="C8" s="24">
        <v>21703.040000000005</v>
      </c>
      <c r="D8" s="24">
        <v>53265713</v>
      </c>
      <c r="E8" s="24">
        <v>115060192</v>
      </c>
      <c r="F8" s="24">
        <v>126465032</v>
      </c>
      <c r="G8" s="1"/>
      <c r="H8" s="29" t="e">
        <f>#REF!-#REF!</f>
        <v>#REF!</v>
      </c>
      <c r="I8" s="26" t="e">
        <f>#REF!/#REF!</f>
        <v>#REF!</v>
      </c>
      <c r="J8" s="1"/>
      <c r="K8" s="30" t="e">
        <f>F8-#REF!</f>
        <v>#REF!</v>
      </c>
      <c r="L8" s="26" t="e">
        <f>F8/#REF!</f>
        <v>#REF!</v>
      </c>
      <c r="N8" s="31"/>
    </row>
    <row r="9" spans="1:12" ht="15.75" outlineLevel="1">
      <c r="A9" s="23" t="s">
        <v>17</v>
      </c>
      <c r="B9" s="28"/>
      <c r="C9" s="24"/>
      <c r="D9" s="24"/>
      <c r="E9" s="24"/>
      <c r="F9" s="24"/>
      <c r="G9" s="1"/>
      <c r="H9" s="29"/>
      <c r="I9" s="26"/>
      <c r="J9" s="1"/>
      <c r="K9" s="30"/>
      <c r="L9" s="26"/>
    </row>
    <row r="10" spans="1:12" ht="15.75" outlineLevel="1">
      <c r="A10" s="23" t="s">
        <v>18</v>
      </c>
      <c r="B10" s="28"/>
      <c r="C10" s="24"/>
      <c r="D10" s="24"/>
      <c r="E10" s="24"/>
      <c r="F10" s="24"/>
      <c r="G10" s="1"/>
      <c r="H10" s="29"/>
      <c r="I10" s="26"/>
      <c r="J10" s="1"/>
      <c r="K10" s="30"/>
      <c r="L10" s="26"/>
    </row>
    <row r="11" spans="1:12" ht="15.75">
      <c r="A11" s="23" t="s">
        <v>19</v>
      </c>
      <c r="B11" s="32">
        <v>435166.186</v>
      </c>
      <c r="C11" s="24">
        <v>2169.6800000000003</v>
      </c>
      <c r="D11" s="24">
        <v>57409.1359665436</v>
      </c>
      <c r="E11" s="24">
        <v>418211.96377576713</v>
      </c>
      <c r="F11" s="24">
        <v>646734.8368833672</v>
      </c>
      <c r="G11" s="1"/>
      <c r="H11" s="29" t="e">
        <f>#REF!-#REF!</f>
        <v>#REF!</v>
      </c>
      <c r="I11" s="26" t="e">
        <f>#REF!/#REF!</f>
        <v>#REF!</v>
      </c>
      <c r="J11" s="1"/>
      <c r="K11" s="30" t="e">
        <f>F11-#REF!</f>
        <v>#REF!</v>
      </c>
      <c r="L11" s="26" t="e">
        <f>F11/#REF!</f>
        <v>#REF!</v>
      </c>
    </row>
    <row r="12" spans="1:17" ht="15.75">
      <c r="A12" s="33"/>
      <c r="B12" s="34"/>
      <c r="C12" s="24"/>
      <c r="D12" s="24"/>
      <c r="E12" s="24"/>
      <c r="F12" s="24"/>
      <c r="G12" s="1"/>
      <c r="H12" s="30"/>
      <c r="I12" s="35"/>
      <c r="J12" s="1"/>
      <c r="K12" s="30"/>
      <c r="L12" s="35"/>
      <c r="M12" s="36"/>
      <c r="P12" s="36"/>
      <c r="Q12" s="31"/>
    </row>
    <row r="13" spans="1:17" ht="15.75">
      <c r="A13" s="37" t="s">
        <v>20</v>
      </c>
      <c r="B13" s="38">
        <f>SUM(B7:B11)</f>
        <v>52801524.186</v>
      </c>
      <c r="C13" s="39">
        <f>SUM(C7:C11)</f>
        <v>23872.720000000005</v>
      </c>
      <c r="D13" s="39">
        <f>SUM(D7:D11)</f>
        <v>53323122.13596655</v>
      </c>
      <c r="E13" s="39">
        <f>SUM(E7:E11)</f>
        <v>115478403.96377577</v>
      </c>
      <c r="F13" s="39">
        <f>SUM(F7:F11)</f>
        <v>127111766.83688337</v>
      </c>
      <c r="G13" s="1"/>
      <c r="H13" s="30" t="e">
        <f>#REF!-#REF!</f>
        <v>#REF!</v>
      </c>
      <c r="I13" s="35" t="e">
        <f>#REF!/#REF!</f>
        <v>#REF!</v>
      </c>
      <c r="J13" s="1"/>
      <c r="K13" s="30" t="e">
        <f>F13-#REF!</f>
        <v>#REF!</v>
      </c>
      <c r="L13" s="35" t="e">
        <f>F13/#REF!</f>
        <v>#REF!</v>
      </c>
      <c r="M13" s="36"/>
      <c r="P13" s="36"/>
      <c r="Q13" s="31"/>
    </row>
    <row r="14" spans="1:17" ht="15.75">
      <c r="A14" s="18" t="s">
        <v>21</v>
      </c>
      <c r="B14" s="40"/>
      <c r="C14" s="20"/>
      <c r="D14" s="20"/>
      <c r="E14" s="20"/>
      <c r="F14" s="20"/>
      <c r="G14" s="1"/>
      <c r="H14" s="21"/>
      <c r="I14" s="41"/>
      <c r="J14" s="1"/>
      <c r="K14" s="21"/>
      <c r="L14" s="41"/>
      <c r="M14" s="36"/>
      <c r="P14" s="36"/>
      <c r="Q14" s="31"/>
    </row>
    <row r="15" spans="1:23" ht="15.75">
      <c r="A15" s="33" t="s">
        <v>22</v>
      </c>
      <c r="B15" s="40">
        <v>-2297053.5140000004</v>
      </c>
      <c r="C15" s="24">
        <v>-152990.07</v>
      </c>
      <c r="D15" s="24">
        <v>-3193644.2797293505</v>
      </c>
      <c r="E15" s="24">
        <v>-7423992.6898300275</v>
      </c>
      <c r="F15" s="24">
        <v>-7813950.730169386</v>
      </c>
      <c r="G15" s="1"/>
      <c r="H15" s="29" t="e">
        <f>#REF!-#REF!</f>
        <v>#REF!</v>
      </c>
      <c r="I15" s="42" t="e">
        <f>#REF!/#REF!</f>
        <v>#REF!</v>
      </c>
      <c r="J15" s="1"/>
      <c r="K15" s="30" t="e">
        <f>F15-#REF!</f>
        <v>#REF!</v>
      </c>
      <c r="L15" s="42" t="e">
        <f>F15/#REF!</f>
        <v>#REF!</v>
      </c>
      <c r="M15" s="36"/>
      <c r="N15" s="43"/>
      <c r="O15" s="36"/>
      <c r="P15" s="36"/>
      <c r="Q15" s="31"/>
      <c r="S15" s="44"/>
      <c r="T15" s="44"/>
      <c r="U15" s="44"/>
      <c r="V15" s="45"/>
      <c r="W15" s="45"/>
    </row>
    <row r="16" spans="1:23" ht="17.25">
      <c r="A16" s="33" t="s">
        <v>23</v>
      </c>
      <c r="B16" s="40">
        <v>-62731.99999999907</v>
      </c>
      <c r="C16" s="24">
        <v>-54063.439999999995</v>
      </c>
      <c r="D16" s="24">
        <v>-1383983</v>
      </c>
      <c r="E16" s="24">
        <v>-3905470.4770309273</v>
      </c>
      <c r="F16" s="24">
        <v>-5212861.7500560265</v>
      </c>
      <c r="G16" s="1"/>
      <c r="H16" s="29" t="e">
        <f>#REF!-#REF!</f>
        <v>#REF!</v>
      </c>
      <c r="I16" s="42" t="e">
        <f>#REF!/#REF!</f>
        <v>#REF!</v>
      </c>
      <c r="J16" s="1"/>
      <c r="K16" s="30" t="e">
        <f>F16-#REF!</f>
        <v>#REF!</v>
      </c>
      <c r="L16" s="42" t="e">
        <f>F16/#REF!</f>
        <v>#REF!</v>
      </c>
      <c r="M16" s="36"/>
      <c r="N16" s="43"/>
      <c r="O16" s="36"/>
      <c r="P16" s="36"/>
      <c r="Q16" s="31"/>
      <c r="S16" s="44"/>
      <c r="T16" s="44"/>
      <c r="U16" s="44"/>
      <c r="V16" s="46"/>
      <c r="W16" s="45"/>
    </row>
    <row r="17" spans="1:23" ht="15.75">
      <c r="A17" s="33" t="s">
        <v>24</v>
      </c>
      <c r="B17" s="40">
        <v>-1512218</v>
      </c>
      <c r="C17" s="24">
        <v>-38073.93</v>
      </c>
      <c r="D17" s="24">
        <v>-8893938.075530924</v>
      </c>
      <c r="E17" s="24">
        <v>-35389845.956783645</v>
      </c>
      <c r="F17" s="24">
        <v>-51803561.74541607</v>
      </c>
      <c r="G17" s="1"/>
      <c r="H17" s="29" t="e">
        <f>#REF!-#REF!</f>
        <v>#REF!</v>
      </c>
      <c r="I17" s="42" t="e">
        <f>#REF!/#REF!</f>
        <v>#REF!</v>
      </c>
      <c r="J17" s="1"/>
      <c r="K17" s="30" t="e">
        <f>F17-#REF!</f>
        <v>#REF!</v>
      </c>
      <c r="L17" s="42" t="e">
        <f>F17/#REF!</f>
        <v>#REF!</v>
      </c>
      <c r="M17" s="36"/>
      <c r="N17" s="31"/>
      <c r="O17" s="36"/>
      <c r="P17" s="36"/>
      <c r="Q17" s="31"/>
      <c r="S17" s="44"/>
      <c r="T17" s="44"/>
      <c r="U17" s="44"/>
      <c r="V17" s="45"/>
      <c r="W17" s="45"/>
    </row>
    <row r="18" spans="1:23" ht="15.75">
      <c r="A18" s="33" t="s">
        <v>25</v>
      </c>
      <c r="B18" s="40">
        <v>-2311388</v>
      </c>
      <c r="C18" s="24">
        <v>-44663.21</v>
      </c>
      <c r="D18" s="24">
        <v>-1693880</v>
      </c>
      <c r="E18" s="24">
        <v>-3828108.27966</v>
      </c>
      <c r="F18" s="24">
        <v>-4540285.666396608</v>
      </c>
      <c r="G18" s="1"/>
      <c r="H18" s="29" t="e">
        <f>#REF!-#REF!</f>
        <v>#REF!</v>
      </c>
      <c r="I18" s="42" t="e">
        <f>#REF!/#REF!</f>
        <v>#REF!</v>
      </c>
      <c r="J18" s="1"/>
      <c r="K18" s="30" t="e">
        <f>F18-#REF!</f>
        <v>#REF!</v>
      </c>
      <c r="L18" s="42" t="e">
        <f>F18/#REF!</f>
        <v>#REF!</v>
      </c>
      <c r="N18" s="43"/>
      <c r="S18" s="44"/>
      <c r="T18" s="44"/>
      <c r="U18" s="44"/>
      <c r="V18" s="45"/>
      <c r="W18" s="45"/>
    </row>
    <row r="19" spans="1:23" ht="15.75">
      <c r="A19" s="33" t="s">
        <v>18</v>
      </c>
      <c r="B19" s="40">
        <v>-12095000</v>
      </c>
      <c r="C19" s="24">
        <v>0</v>
      </c>
      <c r="D19" s="24">
        <v>-36351684</v>
      </c>
      <c r="E19" s="24">
        <v>-56997649.270668</v>
      </c>
      <c r="F19" s="24">
        <v>-55653152.97371534</v>
      </c>
      <c r="G19" s="1"/>
      <c r="H19" s="29" t="e">
        <f>#REF!-#REF!</f>
        <v>#REF!</v>
      </c>
      <c r="I19" s="42" t="e">
        <f>#REF!/#REF!</f>
        <v>#REF!</v>
      </c>
      <c r="J19" s="1"/>
      <c r="K19" s="30" t="e">
        <f>F19-#REF!</f>
        <v>#REF!</v>
      </c>
      <c r="L19" s="42" t="e">
        <f>F19/#REF!</f>
        <v>#REF!</v>
      </c>
      <c r="N19" s="43"/>
      <c r="S19" s="44"/>
      <c r="T19" s="44"/>
      <c r="U19" s="44"/>
      <c r="V19" s="45"/>
      <c r="W19" s="45"/>
    </row>
    <row r="20" spans="1:23" ht="15.75">
      <c r="A20" s="33"/>
      <c r="B20" s="34"/>
      <c r="C20" s="24"/>
      <c r="D20" s="24"/>
      <c r="E20" s="24"/>
      <c r="F20" s="24"/>
      <c r="G20" s="1"/>
      <c r="H20" s="30"/>
      <c r="I20" s="26"/>
      <c r="J20" s="1"/>
      <c r="K20" s="30"/>
      <c r="L20" s="26"/>
      <c r="N20" s="47"/>
      <c r="S20" s="44"/>
      <c r="T20" s="44"/>
      <c r="U20" s="44"/>
      <c r="V20" s="48"/>
      <c r="W20" s="45"/>
    </row>
    <row r="21" spans="1:23" ht="15.75">
      <c r="A21" s="37" t="s">
        <v>26</v>
      </c>
      <c r="B21" s="39">
        <f>SUM(B15:B19)</f>
        <v>-18278391.514</v>
      </c>
      <c r="C21" s="39">
        <f>SUM(C15:C19)</f>
        <v>-289790.65</v>
      </c>
      <c r="D21" s="39">
        <f aca="true" t="shared" si="0" ref="D21:F21">SUM(D15:D19)</f>
        <v>-51517129.355260275</v>
      </c>
      <c r="E21" s="39">
        <f t="shared" si="0"/>
        <v>-107545066.6739726</v>
      </c>
      <c r="F21" s="39">
        <f t="shared" si="0"/>
        <v>-125023812.86575344</v>
      </c>
      <c r="G21" s="1"/>
      <c r="H21" s="30" t="e">
        <f>#REF!-#REF!</f>
        <v>#REF!</v>
      </c>
      <c r="I21" s="49" t="e">
        <f>#REF!/#REF!</f>
        <v>#REF!</v>
      </c>
      <c r="J21" s="1"/>
      <c r="K21" s="30" t="e">
        <f>F21-#REF!</f>
        <v>#REF!</v>
      </c>
      <c r="L21" s="49" t="e">
        <f>F21/#REF!</f>
        <v>#REF!</v>
      </c>
      <c r="N21" s="47"/>
      <c r="S21" s="44"/>
      <c r="T21" s="44"/>
      <c r="U21" s="44"/>
      <c r="V21" s="48"/>
      <c r="W21" s="45"/>
    </row>
    <row r="22" spans="1:23" ht="18">
      <c r="A22" s="50" t="s">
        <v>27</v>
      </c>
      <c r="B22" s="51"/>
      <c r="C22" s="52"/>
      <c r="D22" s="52"/>
      <c r="E22" s="52"/>
      <c r="F22" s="52"/>
      <c r="G22" s="1"/>
      <c r="H22" s="53" t="e">
        <f>#REF!-#REF!</f>
        <v>#REF!</v>
      </c>
      <c r="I22" s="54"/>
      <c r="J22" s="1"/>
      <c r="K22" s="53" t="e">
        <f>F22-#REF!</f>
        <v>#REF!</v>
      </c>
      <c r="L22" s="54"/>
      <c r="N22" s="55"/>
      <c r="S22" s="44"/>
      <c r="T22" s="44"/>
      <c r="U22" s="44"/>
      <c r="V22" s="45"/>
      <c r="W22" s="45"/>
    </row>
    <row r="23" spans="1:23" ht="15.75">
      <c r="A23" s="18" t="s">
        <v>28</v>
      </c>
      <c r="B23" s="18"/>
      <c r="C23" s="24"/>
      <c r="D23" s="24"/>
      <c r="E23" s="24"/>
      <c r="F23" s="24"/>
      <c r="G23" s="1"/>
      <c r="H23" s="21"/>
      <c r="I23" s="41"/>
      <c r="J23" s="1"/>
      <c r="K23" s="21"/>
      <c r="L23" s="41"/>
      <c r="S23" s="44"/>
      <c r="T23" s="44"/>
      <c r="U23" s="44"/>
      <c r="V23" s="45"/>
      <c r="W23" s="45"/>
    </row>
    <row r="24" spans="1:23" ht="15.75" hidden="1" outlineLevel="1">
      <c r="A24" s="56"/>
      <c r="B24" s="40"/>
      <c r="C24" s="57"/>
      <c r="D24" s="57"/>
      <c r="E24" s="57"/>
      <c r="F24" s="57"/>
      <c r="G24" s="1"/>
      <c r="H24" s="30">
        <v>0</v>
      </c>
      <c r="I24" s="26"/>
      <c r="J24" s="1"/>
      <c r="K24" s="30"/>
      <c r="L24" s="26"/>
      <c r="S24" s="44"/>
      <c r="T24" s="44"/>
      <c r="U24" s="44"/>
      <c r="V24" s="45"/>
      <c r="W24" s="45"/>
    </row>
    <row r="25" spans="1:23" ht="15.75" collapsed="1">
      <c r="A25" s="56"/>
      <c r="B25" s="40"/>
      <c r="C25" s="57"/>
      <c r="D25" s="57"/>
      <c r="E25" s="57"/>
      <c r="F25" s="57"/>
      <c r="G25" s="1"/>
      <c r="H25" s="30"/>
      <c r="I25" s="26"/>
      <c r="J25" s="1"/>
      <c r="K25" s="30"/>
      <c r="L25" s="26"/>
      <c r="S25" s="44"/>
      <c r="T25" s="44"/>
      <c r="U25" s="44"/>
      <c r="V25" s="45"/>
      <c r="W25" s="45"/>
    </row>
    <row r="26" spans="1:23" ht="15.75">
      <c r="A26" s="18" t="s">
        <v>29</v>
      </c>
      <c r="B26" s="39">
        <f aca="true" t="shared" si="1" ref="B26:F26">SUM(B24:B25)</f>
        <v>0</v>
      </c>
      <c r="C26" s="39">
        <f t="shared" si="1"/>
        <v>0</v>
      </c>
      <c r="D26" s="39">
        <f t="shared" si="1"/>
        <v>0</v>
      </c>
      <c r="E26" s="39">
        <f t="shared" si="1"/>
        <v>0</v>
      </c>
      <c r="F26" s="39">
        <f t="shared" si="1"/>
        <v>0</v>
      </c>
      <c r="G26" s="1"/>
      <c r="H26" s="58">
        <v>0</v>
      </c>
      <c r="I26" s="49"/>
      <c r="J26" s="1"/>
      <c r="K26" s="58"/>
      <c r="L26" s="49"/>
      <c r="S26" s="44"/>
      <c r="T26" s="44"/>
      <c r="U26" s="44"/>
      <c r="V26" s="45"/>
      <c r="W26" s="45"/>
    </row>
    <row r="27" spans="1:12" ht="15.75">
      <c r="A27" s="50" t="s">
        <v>30</v>
      </c>
      <c r="B27" s="59">
        <f>B5+B13+B21+B22+B26</f>
        <v>34523132.672</v>
      </c>
      <c r="C27" s="59">
        <f>C5+C13+C21+C22+C26</f>
        <v>-265917.93</v>
      </c>
      <c r="D27" s="59">
        <f>D5+D13+D21+D22+D26</f>
        <v>1805992.7807062715</v>
      </c>
      <c r="E27" s="59">
        <f>E5+E13+E21+E22+E26</f>
        <v>9739330.070509434</v>
      </c>
      <c r="F27" s="59">
        <f>F5+F13+F21+F22+F26</f>
        <v>11827284.041639358</v>
      </c>
      <c r="G27" s="1"/>
      <c r="H27" s="53" t="e">
        <f>#REF!-#REF!</f>
        <v>#REF!</v>
      </c>
      <c r="I27" s="54" t="e">
        <f>#REF!/#REF!</f>
        <v>#REF!</v>
      </c>
      <c r="J27" s="1"/>
      <c r="K27" s="53" t="e">
        <f>F27-#REF!</f>
        <v>#REF!</v>
      </c>
      <c r="L27" s="49" t="e">
        <f>F27/#REF!</f>
        <v>#REF!</v>
      </c>
    </row>
    <row r="28" spans="1:12" ht="18">
      <c r="A28" s="18" t="s">
        <v>31</v>
      </c>
      <c r="B28" s="18"/>
      <c r="C28" s="24"/>
      <c r="D28" s="24"/>
      <c r="E28" s="24"/>
      <c r="F28" s="24"/>
      <c r="G28" s="1"/>
      <c r="H28" s="21"/>
      <c r="I28" s="60"/>
      <c r="J28" s="1"/>
      <c r="K28" s="21"/>
      <c r="L28" s="60"/>
    </row>
    <row r="29" spans="1:12" ht="15.75">
      <c r="A29" s="61" t="s">
        <v>32</v>
      </c>
      <c r="B29" s="62">
        <v>-31476735</v>
      </c>
      <c r="C29" s="62"/>
      <c r="D29" s="62"/>
      <c r="E29" s="62"/>
      <c r="F29" s="62">
        <v>0</v>
      </c>
      <c r="G29" s="1"/>
      <c r="H29" s="30">
        <v>0</v>
      </c>
      <c r="I29" s="35"/>
      <c r="J29" s="1"/>
      <c r="K29" s="30"/>
      <c r="L29" s="35"/>
    </row>
    <row r="30" spans="1:12" ht="18">
      <c r="A30" s="33" t="s">
        <v>33</v>
      </c>
      <c r="B30" s="33"/>
      <c r="C30" s="24"/>
      <c r="D30" s="24">
        <v>-300000</v>
      </c>
      <c r="E30" s="24">
        <v>-900000</v>
      </c>
      <c r="F30" s="24">
        <v>-1500000</v>
      </c>
      <c r="G30" s="1"/>
      <c r="H30" s="30">
        <v>0</v>
      </c>
      <c r="I30" s="35"/>
      <c r="J30" s="1"/>
      <c r="K30" s="30"/>
      <c r="L30" s="35"/>
    </row>
    <row r="31" spans="1:12" ht="18">
      <c r="A31" s="33" t="s">
        <v>34</v>
      </c>
      <c r="B31" s="63">
        <f>ROUND(B21/12,0)*2</f>
        <v>-3046398</v>
      </c>
      <c r="C31" s="63">
        <f>ROUND(C21/12,0)*2</f>
        <v>-48298</v>
      </c>
      <c r="D31" s="63">
        <f>+D21/365*60</f>
        <v>-8468569.209083881</v>
      </c>
      <c r="E31" s="63">
        <f>+E21/730*60</f>
        <v>-8839320.548545694</v>
      </c>
      <c r="F31" s="63">
        <f>+F21/730*60</f>
        <v>-10275929.824582474</v>
      </c>
      <c r="G31" s="1"/>
      <c r="H31" s="30" t="e">
        <f>#REF!-#REF!</f>
        <v>#REF!</v>
      </c>
      <c r="I31" s="35" t="e">
        <f>#REF!/#REF!</f>
        <v>#REF!</v>
      </c>
      <c r="J31" s="1"/>
      <c r="K31" s="30" t="e">
        <f>F31-#REF!</f>
        <v>#REF!</v>
      </c>
      <c r="L31" s="35" t="e">
        <f>F31/#REF!</f>
        <v>#REF!</v>
      </c>
    </row>
    <row r="32" spans="1:12" ht="15.75">
      <c r="A32" s="18" t="s">
        <v>35</v>
      </c>
      <c r="B32" s="64">
        <f>SUM(B29:B31)</f>
        <v>-34523133</v>
      </c>
      <c r="C32" s="64">
        <f>SUM(C29:C31)</f>
        <v>-48298</v>
      </c>
      <c r="D32" s="64">
        <f>SUM(D29:D31)</f>
        <v>-8768569.209083881</v>
      </c>
      <c r="E32" s="64">
        <f>SUM(E29:E31)</f>
        <v>-9739320.548545694</v>
      </c>
      <c r="F32" s="64">
        <f>SUM(F29:F31)</f>
        <v>-11775929.824582474</v>
      </c>
      <c r="G32" s="1"/>
      <c r="H32" s="30" t="e">
        <f>#REF!-#REF!</f>
        <v>#REF!</v>
      </c>
      <c r="I32" s="35" t="e">
        <f>#REF!/#REF!</f>
        <v>#REF!</v>
      </c>
      <c r="J32" s="1"/>
      <c r="K32" s="30" t="e">
        <f>F32-#REF!</f>
        <v>#REF!</v>
      </c>
      <c r="L32" s="35" t="e">
        <f>F32/#REF!</f>
        <v>#REF!</v>
      </c>
    </row>
    <row r="33" spans="1:12" ht="15.75">
      <c r="A33" s="23"/>
      <c r="B33" s="23"/>
      <c r="C33" s="64"/>
      <c r="D33" s="64"/>
      <c r="E33" s="64"/>
      <c r="F33" s="64"/>
      <c r="G33" s="1"/>
      <c r="H33" s="25"/>
      <c r="I33" s="60"/>
      <c r="J33" s="1"/>
      <c r="K33" s="30" t="e">
        <f>F33-#REF!</f>
        <v>#REF!</v>
      </c>
      <c r="L33" s="60"/>
    </row>
    <row r="34" spans="1:12" ht="15.75">
      <c r="A34" s="23" t="s">
        <v>36</v>
      </c>
      <c r="B34" s="24">
        <f>ABS(IF(B27+B32&gt;0,0,B27+B32))</f>
        <v>0.3280000016093254</v>
      </c>
      <c r="C34" s="24">
        <f>ABS(IF(C27+C32&gt;0,0,C27+C32))</f>
        <v>314215.93</v>
      </c>
      <c r="D34" s="24">
        <f>ABS(IF(D27+D32&gt;0,0,D27+D32))</f>
        <v>6962576.42837761</v>
      </c>
      <c r="E34" s="24">
        <f>ABS(IF(E27+E32&gt;0,0,E27+E32))</f>
        <v>0</v>
      </c>
      <c r="F34" s="24">
        <f>ABS(IF(F27+F32&gt;0,0,F27+F32))</f>
        <v>0</v>
      </c>
      <c r="G34" s="1"/>
      <c r="H34" s="30">
        <v>0</v>
      </c>
      <c r="I34" s="35"/>
      <c r="J34" s="1"/>
      <c r="K34" s="30" t="e">
        <f>F34-#REF!</f>
        <v>#REF!</v>
      </c>
      <c r="L34" s="35"/>
    </row>
    <row r="35" spans="1:12" ht="15.75">
      <c r="A35" s="37"/>
      <c r="B35" s="37"/>
      <c r="C35" s="65"/>
      <c r="D35" s="65"/>
      <c r="E35" s="65"/>
      <c r="F35" s="65"/>
      <c r="G35" s="1"/>
      <c r="H35" s="66"/>
      <c r="I35" s="60"/>
      <c r="J35" s="1"/>
      <c r="K35" s="66"/>
      <c r="L35" s="60"/>
    </row>
    <row r="36" spans="1:12" ht="15.75">
      <c r="A36" s="50" t="s">
        <v>37</v>
      </c>
      <c r="B36" s="67">
        <f>ROUND(B27+B32+B34,0)</f>
        <v>0</v>
      </c>
      <c r="C36" s="67">
        <f>ROUND(C27+C32+C34,0)</f>
        <v>0</v>
      </c>
      <c r="D36" s="67">
        <f>ROUND(D27+D32+D34,0)</f>
        <v>0</v>
      </c>
      <c r="E36" s="67">
        <f>ROUND(E27+E32+E34,0)</f>
        <v>10</v>
      </c>
      <c r="F36" s="67">
        <f>ROUND(F27+F32+F34,0)</f>
        <v>51354</v>
      </c>
      <c r="G36" s="1"/>
      <c r="H36" s="68" t="e">
        <f>#REF!-#REF!</f>
        <v>#REF!</v>
      </c>
      <c r="I36" s="69" t="e">
        <f>#REF!/#REF!</f>
        <v>#REF!</v>
      </c>
      <c r="J36" s="1"/>
      <c r="K36" s="68" t="e">
        <f>F36-#REF!</f>
        <v>#REF!</v>
      </c>
      <c r="L36" s="69" t="e">
        <f>F36/#REF!</f>
        <v>#REF!</v>
      </c>
    </row>
    <row r="38" spans="1:6" ht="15.75">
      <c r="A38" s="70" t="s">
        <v>38</v>
      </c>
      <c r="B38" s="70"/>
      <c r="C38" s="71"/>
      <c r="D38" s="71"/>
      <c r="E38" s="71"/>
      <c r="F38" s="71"/>
    </row>
    <row r="39" spans="1:6" ht="15" customHeight="1">
      <c r="A39" s="72"/>
      <c r="B39" s="73"/>
      <c r="C39" s="71"/>
      <c r="D39" s="74"/>
      <c r="E39" s="71"/>
      <c r="F39" s="71"/>
    </row>
    <row r="40" spans="1:7" ht="33.75" customHeight="1">
      <c r="A40" s="78" t="s">
        <v>39</v>
      </c>
      <c r="B40" s="79"/>
      <c r="C40" s="79"/>
      <c r="D40" s="79"/>
      <c r="E40" s="79"/>
      <c r="F40" s="79"/>
      <c r="G40" s="79"/>
    </row>
    <row r="41" spans="1:6" ht="15.75" customHeight="1">
      <c r="A41" s="75" t="s">
        <v>40</v>
      </c>
      <c r="B41" s="72"/>
      <c r="C41" s="76"/>
      <c r="D41" s="76"/>
      <c r="E41" s="76"/>
      <c r="F41" s="76"/>
    </row>
    <row r="42" spans="1:6" ht="36.75" customHeight="1">
      <c r="A42" s="78" t="s">
        <v>41</v>
      </c>
      <c r="B42" s="78"/>
      <c r="C42" s="78"/>
      <c r="D42" s="78"/>
      <c r="E42" s="78"/>
      <c r="F42" s="78"/>
    </row>
    <row r="43" spans="1:6" ht="54.75" customHeight="1">
      <c r="A43" s="78" t="s">
        <v>42</v>
      </c>
      <c r="B43" s="79"/>
      <c r="C43" s="79"/>
      <c r="D43" s="79"/>
      <c r="E43" s="79"/>
      <c r="F43" s="79"/>
    </row>
    <row r="44" spans="1:6" ht="39.75" customHeight="1">
      <c r="A44" s="78" t="s">
        <v>43</v>
      </c>
      <c r="B44" s="79"/>
      <c r="C44" s="79"/>
      <c r="D44" s="79"/>
      <c r="E44" s="79"/>
      <c r="F44" s="79"/>
    </row>
    <row r="45" spans="1:23" s="4" customFormat="1" ht="34.5" customHeight="1">
      <c r="A45" s="78" t="s">
        <v>44</v>
      </c>
      <c r="B45" s="80"/>
      <c r="C45" s="80"/>
      <c r="D45" s="80"/>
      <c r="E45" s="80"/>
      <c r="F45" s="80"/>
      <c r="V45" s="77"/>
      <c r="W45" s="77"/>
    </row>
    <row r="46" spans="1:6" ht="17.25">
      <c r="A46" s="81" t="s">
        <v>45</v>
      </c>
      <c r="B46" s="82"/>
      <c r="C46" s="82"/>
      <c r="D46" s="82"/>
      <c r="E46" s="76"/>
      <c r="F46" s="76"/>
    </row>
    <row r="47" spans="1:6" ht="17.25">
      <c r="A47" s="75"/>
      <c r="B47" s="72"/>
      <c r="C47" s="76"/>
      <c r="D47" s="76"/>
      <c r="E47" s="76"/>
      <c r="F47" s="76"/>
    </row>
    <row r="48" spans="1:6" ht="17.25">
      <c r="A48" s="75"/>
      <c r="B48" s="72"/>
      <c r="C48" s="76"/>
      <c r="D48" s="76"/>
      <c r="E48" s="76"/>
      <c r="F48" s="76"/>
    </row>
    <row r="49" spans="1:6" ht="17.25">
      <c r="A49" s="75"/>
      <c r="B49" s="72"/>
      <c r="C49" s="76"/>
      <c r="D49" s="76"/>
      <c r="E49" s="76"/>
      <c r="F49" s="76"/>
    </row>
    <row r="50" spans="1:6" ht="17.25">
      <c r="A50" s="75"/>
      <c r="B50" s="72"/>
      <c r="C50" s="76"/>
      <c r="D50" s="76"/>
      <c r="E50" s="76"/>
      <c r="F50" s="76"/>
    </row>
  </sheetData>
  <mergeCells count="10">
    <mergeCell ref="H2:L2"/>
    <mergeCell ref="H3:L3"/>
    <mergeCell ref="A42:F42"/>
    <mergeCell ref="A43:F43"/>
    <mergeCell ref="A40:G40"/>
    <mergeCell ref="A44:F44"/>
    <mergeCell ref="A45:F45"/>
    <mergeCell ref="A46:D46"/>
    <mergeCell ref="A1:F1"/>
    <mergeCell ref="A2:F2"/>
  </mergeCells>
  <printOptions/>
  <pageMargins left="0.5" right="0.5" top="0.75" bottom="0.75" header="0.3" footer="0.3"/>
  <pageSetup fitToHeight="1" fitToWidth="1" horizontalDpi="600" verticalDpi="600" orientation="portrait"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 Joe</dc:creator>
  <cp:keywords/>
  <dc:description/>
  <cp:lastModifiedBy>Hinh, Angie</cp:lastModifiedBy>
  <cp:lastPrinted>2018-03-08T17:19:36Z</cp:lastPrinted>
  <dcterms:created xsi:type="dcterms:W3CDTF">2018-03-08T00:40:22Z</dcterms:created>
  <dcterms:modified xsi:type="dcterms:W3CDTF">2018-03-08T17:20:04Z</dcterms:modified>
  <cp:category/>
  <cp:version/>
  <cp:contentType/>
  <cp:contentStatus/>
</cp:coreProperties>
</file>