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360" windowWidth="14370" windowHeight="10905" activeTab="0"/>
  </bookViews>
  <sheets>
    <sheet name="Fiscal Note" sheetId="1" r:id="rId1"/>
  </sheets>
  <definedNames>
    <definedName name="_xlnm.Print_Area" localSheetId="0">'Fiscal Note'!$A$1:$H$41</definedName>
  </definedNames>
  <calcPr fullCalcOnLoad="1"/>
</workbook>
</file>

<file path=xl/sharedStrings.xml><?xml version="1.0" encoding="utf-8"?>
<sst xmlns="http://schemas.openxmlformats.org/spreadsheetml/2006/main" count="47" uniqueCount="39">
  <si>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</si>
  <si>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</si>
  <si>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</si>
  <si>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</si>
  <si>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</si>
  <si>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</si>
  <si>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</si>
  <si>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</si>
  <si>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</si>
  <si>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</si>
  <si>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</si>
  <si>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</si>
  <si>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</si>
  <si>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TD 3rd Ave Improvements (1116745)</t>
  </si>
  <si>
    <t>DOT</t>
  </si>
  <si>
    <t>TD RapidRide Passenger Facilities (1028773)</t>
  </si>
  <si>
    <t>TD  F Line RapidRide Budget (1116246)</t>
  </si>
  <si>
    <t>Seattle</t>
  </si>
  <si>
    <t>FTA</t>
  </si>
  <si>
    <t xml:space="preserve">Fund/Agency- </t>
  </si>
  <si>
    <t>Transit Capital Fund</t>
  </si>
  <si>
    <t>Salaries and Wages</t>
  </si>
  <si>
    <t>Contracts</t>
  </si>
  <si>
    <t>Contingency</t>
  </si>
  <si>
    <t>Consultants</t>
  </si>
  <si>
    <t>Note Prepared By:  Libby Krochalis</t>
  </si>
  <si>
    <t>3rd Ave Improvements</t>
  </si>
  <si>
    <t>Title:   2013 2nd Omnibus Transit Capital Project Revisions</t>
  </si>
  <si>
    <t>Affected Agency and/or Agencies:    Transit Capital</t>
  </si>
  <si>
    <t>Note Reviewed By:  Shelley De Wys</t>
  </si>
  <si>
    <t>Notes:</t>
  </si>
  <si>
    <t>Revenue Assumptions Detail:</t>
  </si>
  <si>
    <t>Revenue Source</t>
  </si>
  <si>
    <t>Fund Balance</t>
  </si>
  <si>
    <t>Total</t>
  </si>
  <si>
    <t>RapidRide F Line</t>
  </si>
  <si>
    <t>RapidRide Passenger Facilities</t>
  </si>
  <si>
    <t xml:space="preserve">The 3rd Ave Improvements projects scope has changed to include additional RapidRide stops and more sidewalk and pedestrian improvements along 3rd Avenue in downtown Seattle.  These costs will be covered by grant funds and the City of Seattle.  
The RapidRide Passenger Facilities project needs additional appropriation authority for higher construction costs on the E Line and post implementation additions on other lines.  
The ITS project within the RapidRide F Line appropriation is reduced to reflect realignment of the route and a change to contingency budget. </t>
  </si>
  <si>
    <t>Ordinance/Motion No.   2nd Omnibus Supplemental 2013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</si>
</sst>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quot;$&quot;#,##0.0_);[Red]\(&quot;$&quot;#,##0.0\)"/>
    <numFmt numFmtId="174" formatCode="_(* #,##0.000_);_(* \(#,##0.000\);_(* &quot;-&quot;??_);_(@_)"/>
    <numFmt numFmtId="175" formatCode="[$-409]dddd\,\ mmmm\ dd\,\ yyyy"/>
    <numFmt numFmtId="176" formatCode="[$-409]h:mm:ss\ AM/PM"/>
  </numFmts>
  <fonts count="46">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u val="single"/>
      <sz val="10"/>
      <color indexed="12"/>
      <name val="Arial"/>
      <family val="2"/>
    </font>
    <font>
      <u val="single"/>
      <sz val="10"/>
      <color indexed="36"/>
      <name val="Arial"/>
      <family val="2"/>
    </font>
    <font>
      <sz val="9"/>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3" fontId="6" fillId="0" borderId="40" xfId="0" applyNumberFormat="1" applyFont="1" applyBorder="1" applyAlignment="1">
      <alignment/>
    </xf>
    <xf numFmtId="164" fontId="4" fillId="0" borderId="19" xfId="0" applyNumberFormat="1" applyFont="1" applyBorder="1" applyAlignment="1">
      <alignment horizontal="right"/>
    </xf>
    <xf numFmtId="3" fontId="9" fillId="0" borderId="19" xfId="0" applyNumberFormat="1" applyFont="1" applyBorder="1" applyAlignment="1">
      <alignment horizontal="right"/>
    </xf>
    <xf numFmtId="0" fontId="4" fillId="0" borderId="19" xfId="0" applyFont="1" applyBorder="1" applyAlignment="1" quotePrefix="1">
      <alignment horizontal="center"/>
    </xf>
    <xf numFmtId="6" fontId="0" fillId="0" borderId="0" xfId="0" applyNumberFormat="1" applyAlignment="1">
      <alignment/>
    </xf>
    <xf numFmtId="3" fontId="1" fillId="0" borderId="0" xfId="0" applyNumberFormat="1" applyFont="1" applyAlignment="1">
      <alignment/>
    </xf>
    <xf numFmtId="164" fontId="4" fillId="0" borderId="19" xfId="0" applyNumberFormat="1" applyFont="1" applyBorder="1" applyAlignment="1">
      <alignment horizontal="center"/>
    </xf>
    <xf numFmtId="164" fontId="4" fillId="0" borderId="37" xfId="0" applyNumberFormat="1" applyFont="1" applyBorder="1" applyAlignment="1">
      <alignment/>
    </xf>
    <xf numFmtId="0" fontId="4" fillId="0" borderId="37" xfId="0" applyFont="1" applyBorder="1" applyAlignment="1">
      <alignment horizontal="center"/>
    </xf>
    <xf numFmtId="6" fontId="8" fillId="0" borderId="19" xfId="0" applyNumberFormat="1" applyFont="1" applyBorder="1" applyAlignment="1">
      <alignment horizontal="center"/>
    </xf>
    <xf numFmtId="6" fontId="8" fillId="0" borderId="21" xfId="0" applyNumberFormat="1" applyFont="1" applyBorder="1" applyAlignment="1">
      <alignment horizontal="center"/>
    </xf>
    <xf numFmtId="6" fontId="8" fillId="0" borderId="28" xfId="0" applyNumberFormat="1" applyFont="1" applyBorder="1" applyAlignment="1">
      <alignment horizontal="center"/>
    </xf>
    <xf numFmtId="6" fontId="4" fillId="0" borderId="19" xfId="0" applyNumberFormat="1" applyFont="1" applyBorder="1" applyAlignment="1">
      <alignment horizontal="right"/>
    </xf>
    <xf numFmtId="6" fontId="4" fillId="0" borderId="21" xfId="0" applyNumberFormat="1" applyFont="1" applyBorder="1" applyAlignment="1">
      <alignment horizontal="right"/>
    </xf>
    <xf numFmtId="6" fontId="4" fillId="0" borderId="28" xfId="0" applyNumberFormat="1" applyFont="1" applyBorder="1" applyAlignment="1">
      <alignment horizontal="right"/>
    </xf>
    <xf numFmtId="6" fontId="4" fillId="0" borderId="28" xfId="0" applyNumberFormat="1" applyFont="1" applyBorder="1" applyAlignment="1">
      <alignment/>
    </xf>
    <xf numFmtId="6" fontId="4" fillId="0" borderId="19" xfId="0" applyNumberFormat="1" applyFont="1" applyBorder="1" applyAlignment="1">
      <alignment/>
    </xf>
    <xf numFmtId="6" fontId="4" fillId="0" borderId="21" xfId="0" applyNumberFormat="1" applyFont="1" applyBorder="1" applyAlignment="1">
      <alignment/>
    </xf>
    <xf numFmtId="6" fontId="4" fillId="0" borderId="37" xfId="0" applyNumberFormat="1" applyFont="1" applyFill="1" applyBorder="1" applyAlignment="1">
      <alignment horizontal="right"/>
    </xf>
    <xf numFmtId="6" fontId="4" fillId="0" borderId="38" xfId="0" applyNumberFormat="1" applyFont="1" applyBorder="1" applyAlignment="1">
      <alignment horizontal="right"/>
    </xf>
    <xf numFmtId="6" fontId="4" fillId="0" borderId="39" xfId="0" applyNumberFormat="1" applyFont="1" applyBorder="1" applyAlignment="1">
      <alignment/>
    </xf>
    <xf numFmtId="6" fontId="6" fillId="0" borderId="31" xfId="0" applyNumberFormat="1" applyFont="1" applyBorder="1" applyAlignment="1">
      <alignment/>
    </xf>
    <xf numFmtId="6" fontId="6" fillId="0" borderId="40" xfId="0" applyNumberFormat="1" applyFont="1" applyBorder="1" applyAlignment="1">
      <alignment/>
    </xf>
    <xf numFmtId="6" fontId="4" fillId="0" borderId="0" xfId="0" applyNumberFormat="1" applyFont="1" applyAlignment="1">
      <alignment/>
    </xf>
    <xf numFmtId="0" fontId="4" fillId="0" borderId="0" xfId="0" applyFont="1" applyAlignment="1">
      <alignment horizontal="right"/>
    </xf>
    <xf numFmtId="0" fontId="4" fillId="0" borderId="11" xfId="0" applyFont="1" applyBorder="1" applyAlignment="1">
      <alignment horizontal="right"/>
    </xf>
    <xf numFmtId="0" fontId="4" fillId="0" borderId="0" xfId="0" applyFont="1" applyBorder="1" applyAlignment="1">
      <alignment horizontal="right"/>
    </xf>
    <xf numFmtId="0" fontId="4" fillId="0" borderId="16" xfId="0" applyFont="1" applyBorder="1" applyAlignment="1">
      <alignment horizontal="right"/>
    </xf>
    <xf numFmtId="6" fontId="8" fillId="0" borderId="19" xfId="0" applyNumberFormat="1" applyFont="1" applyBorder="1" applyAlignment="1">
      <alignment horizontal="right"/>
    </xf>
    <xf numFmtId="6" fontId="6" fillId="0" borderId="31" xfId="0" applyNumberFormat="1" applyFont="1" applyBorder="1" applyAlignment="1">
      <alignment horizontal="right"/>
    </xf>
    <xf numFmtId="6" fontId="4" fillId="0" borderId="0" xfId="0" applyNumberFormat="1" applyFont="1" applyAlignment="1">
      <alignment horizontal="right"/>
    </xf>
    <xf numFmtId="6" fontId="9" fillId="0" borderId="19" xfId="0" applyNumberFormat="1" applyFont="1" applyBorder="1" applyAlignment="1">
      <alignment horizontal="right"/>
    </xf>
    <xf numFmtId="3" fontId="4" fillId="0" borderId="0" xfId="0" applyNumberFormat="1" applyFont="1" applyAlignment="1">
      <alignment horizontal="right"/>
    </xf>
    <xf numFmtId="0" fontId="12" fillId="0" borderId="19" xfId="0" applyFont="1" applyFill="1" applyBorder="1" applyAlignment="1">
      <alignment horizontal="center"/>
    </xf>
    <xf numFmtId="0" fontId="0" fillId="0" borderId="0" xfId="0" applyFont="1" applyAlignment="1">
      <alignment/>
    </xf>
    <xf numFmtId="167" fontId="0" fillId="0" borderId="0" xfId="42" applyNumberFormat="1" applyFont="1" applyAlignment="1">
      <alignment/>
    </xf>
    <xf numFmtId="167" fontId="0" fillId="0" borderId="35" xfId="42" applyNumberFormat="1" applyFont="1" applyBorder="1" applyAlignment="1">
      <alignment/>
    </xf>
    <xf numFmtId="0" fontId="0" fillId="0" borderId="0" xfId="0" applyFont="1" applyAlignment="1">
      <alignment horizontal="center" vertical="top"/>
    </xf>
    <xf numFmtId="0" fontId="4" fillId="0" borderId="0" xfId="0" applyFont="1" applyAlignment="1">
      <alignment horizontal="left" wrapText="1"/>
    </xf>
    <xf numFmtId="0" fontId="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showGridLines="0" tabSelected="1" zoomScale="75" zoomScaleNormal="75" zoomScalePageLayoutView="0" workbookViewId="0" topLeftCell="A1">
      <selection activeCell="I16" sqref="I16"/>
    </sheetView>
  </sheetViews>
  <sheetFormatPr defaultColWidth="9.140625" defaultRowHeight="12.75"/>
  <cols>
    <col min="1" max="1" width="16.00390625" style="0" customWidth="1"/>
    <col min="2" max="2" width="31.5742187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 min="9" max="9" width="21.8515625" style="0" customWidth="1"/>
    <col min="10" max="10" width="10.7109375" style="0" bestFit="1" customWidth="1"/>
  </cols>
  <sheetData>
    <row r="1" spans="1:10" ht="15.75">
      <c r="A1" s="1"/>
      <c r="B1" s="2"/>
      <c r="C1" s="2"/>
      <c r="D1" s="45" t="s">
        <v>0</v>
      </c>
      <c r="E1" s="78"/>
      <c r="F1" s="2"/>
      <c r="G1" s="2"/>
      <c r="H1" s="2"/>
      <c r="I1" s="1"/>
      <c r="J1" s="1"/>
    </row>
    <row r="2" spans="1:9" ht="14.25" thickBot="1">
      <c r="A2" s="28"/>
      <c r="B2" s="3"/>
      <c r="C2" s="3"/>
      <c r="D2" s="3"/>
      <c r="E2" s="78"/>
      <c r="F2" s="3"/>
      <c r="G2" s="3"/>
      <c r="H2" s="3"/>
      <c r="I2" s="4"/>
    </row>
    <row r="3" spans="1:9" ht="18" customHeight="1" thickTop="1">
      <c r="A3" s="5" t="s">
        <v>38</v>
      </c>
      <c r="B3" s="6"/>
      <c r="C3" s="7"/>
      <c r="D3" s="7"/>
      <c r="E3" s="79"/>
      <c r="F3" s="7"/>
      <c r="G3" s="7"/>
      <c r="H3" s="8"/>
      <c r="I3" s="4"/>
    </row>
    <row r="4" spans="1:9" ht="18" customHeight="1">
      <c r="A4" s="9" t="s">
        <v>27</v>
      </c>
      <c r="B4" s="10"/>
      <c r="C4" s="11"/>
      <c r="D4" s="11"/>
      <c r="E4" s="80"/>
      <c r="F4" s="11"/>
      <c r="G4" s="11"/>
      <c r="H4" s="12"/>
      <c r="I4" s="4"/>
    </row>
    <row r="5" spans="1:8" ht="18" customHeight="1">
      <c r="A5" s="13" t="s">
        <v>28</v>
      </c>
      <c r="B5" s="14"/>
      <c r="C5" s="14"/>
      <c r="D5" s="14"/>
      <c r="E5" s="80"/>
      <c r="F5" s="14"/>
      <c r="G5" s="14"/>
      <c r="H5" s="15"/>
    </row>
    <row r="6" spans="1:8" ht="18" customHeight="1">
      <c r="A6" s="13" t="s">
        <v>25</v>
      </c>
      <c r="B6" s="14"/>
      <c r="C6" s="14"/>
      <c r="D6" s="14"/>
      <c r="E6" s="80"/>
      <c r="F6" s="14"/>
      <c r="G6" s="14"/>
      <c r="H6" s="15"/>
    </row>
    <row r="7" spans="1:8" ht="18" customHeight="1" thickBot="1">
      <c r="A7" s="16" t="s">
        <v>29</v>
      </c>
      <c r="B7" s="17"/>
      <c r="C7" s="17"/>
      <c r="D7" s="17"/>
      <c r="E7" s="81"/>
      <c r="F7" s="17"/>
      <c r="G7" s="17"/>
      <c r="H7" s="18"/>
    </row>
    <row r="8" spans="1:8" ht="18" customHeight="1" thickTop="1">
      <c r="A8" s="19"/>
      <c r="C8" s="19"/>
      <c r="D8" s="14"/>
      <c r="E8" s="80"/>
      <c r="F8" s="14"/>
      <c r="G8" s="14"/>
      <c r="H8" s="14"/>
    </row>
    <row r="9" spans="1:8" ht="18" customHeight="1">
      <c r="A9" s="14" t="s">
        <v>1</v>
      </c>
      <c r="C9" s="19"/>
      <c r="D9" s="19"/>
      <c r="E9" s="78"/>
      <c r="F9" s="19"/>
      <c r="G9" s="19"/>
      <c r="H9" s="19"/>
    </row>
    <row r="10" spans="1:8" ht="18" customHeight="1" thickBot="1">
      <c r="A10" s="44" t="s">
        <v>2</v>
      </c>
      <c r="B10" s="14"/>
      <c r="C10" s="19"/>
      <c r="D10" s="19"/>
      <c r="E10" s="78"/>
      <c r="F10" s="19"/>
      <c r="G10" s="19"/>
      <c r="H10" s="19"/>
    </row>
    <row r="11" spans="1:8" ht="18" customHeight="1">
      <c r="A11" s="30" t="s">
        <v>19</v>
      </c>
      <c r="B11" s="31"/>
      <c r="C11" s="32" t="s">
        <v>4</v>
      </c>
      <c r="D11" s="32" t="s">
        <v>5</v>
      </c>
      <c r="E11" s="32">
        <v>2013</v>
      </c>
      <c r="F11" s="33">
        <v>2014</v>
      </c>
      <c r="G11" s="33">
        <v>2015</v>
      </c>
      <c r="H11" s="34">
        <v>2016</v>
      </c>
    </row>
    <row r="12" spans="1:8" ht="18" customHeight="1">
      <c r="A12" s="35"/>
      <c r="B12" s="20"/>
      <c r="C12" s="21" t="s">
        <v>6</v>
      </c>
      <c r="D12" s="21" t="s">
        <v>7</v>
      </c>
      <c r="E12" s="82"/>
      <c r="F12" s="63"/>
      <c r="G12" s="64"/>
      <c r="H12" s="65"/>
    </row>
    <row r="13" spans="1:8" ht="18" customHeight="1">
      <c r="A13" s="35" t="s">
        <v>20</v>
      </c>
      <c r="B13" s="20"/>
      <c r="C13" s="21">
        <v>3641</v>
      </c>
      <c r="D13" s="87" t="s">
        <v>18</v>
      </c>
      <c r="E13" s="85">
        <f>700000+333460</f>
        <v>1033460</v>
      </c>
      <c r="F13" s="66"/>
      <c r="G13" s="67"/>
      <c r="H13" s="68"/>
    </row>
    <row r="14" spans="1:8" ht="18" customHeight="1">
      <c r="A14" s="35" t="s">
        <v>20</v>
      </c>
      <c r="B14" s="20"/>
      <c r="C14" s="21">
        <v>3641</v>
      </c>
      <c r="D14" s="87" t="s">
        <v>17</v>
      </c>
      <c r="E14" s="85">
        <f>125000+163384</f>
        <v>288384</v>
      </c>
      <c r="F14" s="66"/>
      <c r="G14" s="67"/>
      <c r="H14" s="69"/>
    </row>
    <row r="15" spans="1:8" ht="18" customHeight="1">
      <c r="A15" s="35"/>
      <c r="B15" s="20"/>
      <c r="C15" s="21"/>
      <c r="D15" s="87"/>
      <c r="E15" s="85"/>
      <c r="F15" s="72"/>
      <c r="G15" s="73"/>
      <c r="H15" s="74"/>
    </row>
    <row r="16" spans="1:8" ht="18" customHeight="1">
      <c r="A16" s="46"/>
      <c r="B16" s="47"/>
      <c r="C16" s="61"/>
      <c r="D16" s="62"/>
      <c r="E16" s="72"/>
      <c r="F16" s="72"/>
      <c r="G16" s="73"/>
      <c r="H16" s="74"/>
    </row>
    <row r="17" spans="1:10" ht="18" customHeight="1" thickBot="1">
      <c r="A17" s="37"/>
      <c r="B17" s="38" t="s">
        <v>8</v>
      </c>
      <c r="C17" s="39"/>
      <c r="D17" s="39"/>
      <c r="E17" s="83">
        <f>SUM(E13:E15)</f>
        <v>1321844</v>
      </c>
      <c r="F17" s="75">
        <f>SUM(F13:F16)</f>
        <v>0</v>
      </c>
      <c r="G17" s="75">
        <f>SUM(G13:G14)</f>
        <v>0</v>
      </c>
      <c r="H17" s="76">
        <f>SUM(H13:H14)</f>
        <v>0</v>
      </c>
      <c r="J17" s="58"/>
    </row>
    <row r="18" spans="1:10" ht="18" customHeight="1">
      <c r="A18" s="19"/>
      <c r="B18" s="19"/>
      <c r="C18" s="19"/>
      <c r="D18" s="19"/>
      <c r="E18" s="84"/>
      <c r="F18" s="77"/>
      <c r="G18" s="77"/>
      <c r="H18" s="77"/>
      <c r="J18" s="58"/>
    </row>
    <row r="19" spans="1:8" ht="18" customHeight="1" thickBot="1">
      <c r="A19" s="43" t="s">
        <v>9</v>
      </c>
      <c r="B19" s="14"/>
      <c r="C19" s="14"/>
      <c r="D19" s="19"/>
      <c r="E19" s="84"/>
      <c r="F19" s="77"/>
      <c r="G19" s="77"/>
      <c r="H19" s="77"/>
    </row>
    <row r="20" spans="1:8" ht="18" customHeight="1">
      <c r="A20" s="30" t="s">
        <v>3</v>
      </c>
      <c r="B20" s="31"/>
      <c r="C20" s="32" t="s">
        <v>4</v>
      </c>
      <c r="D20" s="32" t="s">
        <v>10</v>
      </c>
      <c r="E20" s="32">
        <v>2013</v>
      </c>
      <c r="F20" s="33">
        <v>2014</v>
      </c>
      <c r="G20" s="33">
        <v>2015</v>
      </c>
      <c r="H20" s="34">
        <v>2016</v>
      </c>
    </row>
    <row r="21" spans="1:8" ht="18" customHeight="1">
      <c r="A21" s="35"/>
      <c r="B21" s="24"/>
      <c r="C21" s="21" t="s">
        <v>6</v>
      </c>
      <c r="D21" s="21"/>
      <c r="E21" s="82"/>
      <c r="F21" s="63"/>
      <c r="G21" s="64"/>
      <c r="H21" s="65"/>
    </row>
    <row r="22" spans="1:8" ht="18" customHeight="1">
      <c r="A22" s="35" t="s">
        <v>13</v>
      </c>
      <c r="B22" s="20"/>
      <c r="C22" s="21">
        <v>3641</v>
      </c>
      <c r="D22" s="21" t="s">
        <v>14</v>
      </c>
      <c r="E22" s="85">
        <v>825000</v>
      </c>
      <c r="F22" s="63"/>
      <c r="G22" s="64"/>
      <c r="H22" s="65"/>
    </row>
    <row r="23" spans="1:8" ht="18" customHeight="1">
      <c r="A23" s="35" t="s">
        <v>15</v>
      </c>
      <c r="B23" s="20"/>
      <c r="C23" s="21">
        <v>3641</v>
      </c>
      <c r="D23" s="21" t="s">
        <v>14</v>
      </c>
      <c r="E23" s="85">
        <v>2850000</v>
      </c>
      <c r="F23" s="63"/>
      <c r="G23" s="64"/>
      <c r="H23" s="65"/>
    </row>
    <row r="24" spans="1:8" ht="18" customHeight="1">
      <c r="A24" s="35" t="s">
        <v>16</v>
      </c>
      <c r="B24" s="20"/>
      <c r="C24" s="21">
        <v>3641</v>
      </c>
      <c r="D24" s="21" t="s">
        <v>14</v>
      </c>
      <c r="E24" s="85">
        <v>-3016000</v>
      </c>
      <c r="F24" s="63"/>
      <c r="G24" s="64"/>
      <c r="H24" s="65"/>
    </row>
    <row r="25" spans="1:8" ht="18" customHeight="1">
      <c r="A25" s="35"/>
      <c r="B25" s="20"/>
      <c r="C25" s="21"/>
      <c r="D25" s="21"/>
      <c r="E25" s="85"/>
      <c r="F25" s="63"/>
      <c r="G25" s="64"/>
      <c r="H25" s="65"/>
    </row>
    <row r="26" spans="1:8" ht="18" customHeight="1">
      <c r="A26" s="35"/>
      <c r="B26" s="20"/>
      <c r="C26" s="21"/>
      <c r="D26" s="21"/>
      <c r="E26" s="85"/>
      <c r="F26" s="63"/>
      <c r="G26" s="64"/>
      <c r="H26" s="65"/>
    </row>
    <row r="27" spans="1:8" ht="18" customHeight="1">
      <c r="A27" s="35"/>
      <c r="B27" s="20"/>
      <c r="C27" s="60"/>
      <c r="D27" s="57"/>
      <c r="E27" s="66"/>
      <c r="F27" s="70"/>
      <c r="G27" s="71"/>
      <c r="H27" s="69"/>
    </row>
    <row r="28" spans="1:8" ht="18" customHeight="1">
      <c r="A28" s="35"/>
      <c r="B28" s="24"/>
      <c r="C28" s="55"/>
      <c r="D28" s="21"/>
      <c r="E28" s="66"/>
      <c r="F28" s="70"/>
      <c r="G28" s="71"/>
      <c r="H28" s="69"/>
    </row>
    <row r="29" spans="1:9" ht="18" customHeight="1" thickBot="1">
      <c r="A29" s="37"/>
      <c r="B29" s="38" t="s">
        <v>11</v>
      </c>
      <c r="C29" s="39"/>
      <c r="D29" s="39"/>
      <c r="E29" s="83">
        <f>SUM(E22:E28)</f>
        <v>659000</v>
      </c>
      <c r="F29" s="75">
        <f>SUM(F27:F28)</f>
        <v>0</v>
      </c>
      <c r="G29" s="75">
        <f>SUM(G27:G28)</f>
        <v>0</v>
      </c>
      <c r="H29" s="76">
        <f>SUM(H27:H28)</f>
        <v>0</v>
      </c>
      <c r="I29" s="52"/>
    </row>
    <row r="30" spans="1:8" ht="18" customHeight="1">
      <c r="A30" s="19"/>
      <c r="B30" s="19"/>
      <c r="C30" s="19"/>
      <c r="D30" s="19"/>
      <c r="E30" s="86"/>
      <c r="F30" s="23"/>
      <c r="G30" s="23"/>
      <c r="H30" s="23"/>
    </row>
    <row r="31" spans="1:8" ht="18" customHeight="1" thickBot="1">
      <c r="A31" s="43" t="s">
        <v>12</v>
      </c>
      <c r="B31" s="14"/>
      <c r="C31" s="14"/>
      <c r="D31" s="14"/>
      <c r="E31" s="78"/>
      <c r="F31" s="19"/>
      <c r="G31" s="19"/>
      <c r="H31" s="19"/>
    </row>
    <row r="32" spans="1:10" ht="18" customHeight="1">
      <c r="A32" s="30"/>
      <c r="B32" s="31"/>
      <c r="C32" s="40"/>
      <c r="D32" s="41"/>
      <c r="E32" s="32">
        <v>2013</v>
      </c>
      <c r="F32" s="33">
        <v>2014</v>
      </c>
      <c r="G32" s="33">
        <v>2015</v>
      </c>
      <c r="H32" s="34">
        <v>2016</v>
      </c>
      <c r="I32" s="25"/>
      <c r="J32" s="25"/>
    </row>
    <row r="33" spans="1:10" ht="18" customHeight="1">
      <c r="A33" s="35" t="s">
        <v>21</v>
      </c>
      <c r="B33" s="20"/>
      <c r="C33" s="20"/>
      <c r="D33" s="24"/>
      <c r="E33" s="85">
        <v>342000</v>
      </c>
      <c r="F33" s="56"/>
      <c r="G33" s="56"/>
      <c r="H33" s="36"/>
      <c r="I33" s="26"/>
      <c r="J33" s="26"/>
    </row>
    <row r="34" spans="1:10" ht="18" customHeight="1">
      <c r="A34" s="35" t="s">
        <v>22</v>
      </c>
      <c r="B34" s="20"/>
      <c r="C34" s="20"/>
      <c r="D34" s="24"/>
      <c r="E34" s="85">
        <f>825000+2758000-1666000</f>
        <v>1917000</v>
      </c>
      <c r="F34" s="22"/>
      <c r="G34" s="29"/>
      <c r="H34" s="36"/>
      <c r="I34" s="26"/>
      <c r="J34" s="26"/>
    </row>
    <row r="35" spans="1:8" ht="18" customHeight="1">
      <c r="A35" s="35" t="s">
        <v>24</v>
      </c>
      <c r="B35" s="20"/>
      <c r="C35" s="20"/>
      <c r="D35" s="24"/>
      <c r="E35" s="85">
        <f>-110000-725000</f>
        <v>-835000</v>
      </c>
      <c r="F35" s="22"/>
      <c r="G35" s="29"/>
      <c r="H35" s="36"/>
    </row>
    <row r="36" spans="1:8" ht="18" customHeight="1">
      <c r="A36" s="46" t="s">
        <v>23</v>
      </c>
      <c r="B36" s="47"/>
      <c r="C36" s="47"/>
      <c r="D36" s="48"/>
      <c r="E36" s="85">
        <f>-140000-625000</f>
        <v>-765000</v>
      </c>
      <c r="F36" s="49"/>
      <c r="G36" s="50"/>
      <c r="H36" s="51"/>
    </row>
    <row r="37" spans="1:10" ht="18" customHeight="1" thickBot="1">
      <c r="A37" s="37" t="s">
        <v>11</v>
      </c>
      <c r="B37" s="38"/>
      <c r="C37" s="38"/>
      <c r="D37" s="42"/>
      <c r="E37" s="53">
        <f>(SUM(E33:E36))</f>
        <v>659000</v>
      </c>
      <c r="F37" s="53">
        <f>F33+F34+F35</f>
        <v>0</v>
      </c>
      <c r="G37" s="53">
        <f>G33+G34+G35</f>
        <v>0</v>
      </c>
      <c r="H37" s="54">
        <f>H33+H34+H35</f>
        <v>0</v>
      </c>
      <c r="I37" s="27"/>
      <c r="J37" s="27"/>
    </row>
    <row r="38" spans="1:10" ht="18" customHeight="1">
      <c r="A38" s="19" t="s">
        <v>30</v>
      </c>
      <c r="B38" s="19"/>
      <c r="C38" s="19"/>
      <c r="D38" s="19"/>
      <c r="E38" s="23"/>
      <c r="F38" s="23"/>
      <c r="G38" s="23"/>
      <c r="H38" s="23"/>
      <c r="I38" s="27"/>
      <c r="J38" s="27"/>
    </row>
    <row r="39" spans="1:9" ht="100.5" customHeight="1">
      <c r="A39" s="92" t="s">
        <v>37</v>
      </c>
      <c r="B39" s="92"/>
      <c r="C39" s="92"/>
      <c r="D39" s="92"/>
      <c r="E39" s="92"/>
      <c r="F39" s="92"/>
      <c r="G39" s="92"/>
      <c r="H39" s="92"/>
      <c r="I39" s="27"/>
    </row>
    <row r="40" spans="1:10" ht="13.5">
      <c r="A40" s="19"/>
      <c r="C40" s="19"/>
      <c r="D40" s="19"/>
      <c r="E40" s="19"/>
      <c r="F40" s="19"/>
      <c r="G40" s="19"/>
      <c r="H40" s="19"/>
      <c r="J40" s="59"/>
    </row>
    <row r="41" spans="1:8" ht="13.5">
      <c r="A41" s="19" t="s">
        <v>31</v>
      </c>
      <c r="B41" s="19"/>
      <c r="C41" s="19"/>
      <c r="D41" s="19"/>
      <c r="E41" s="23"/>
      <c r="F41" s="23"/>
      <c r="G41" s="23"/>
      <c r="H41" s="23"/>
    </row>
    <row r="42" spans="4:5" ht="12.75">
      <c r="D42" s="93" t="s">
        <v>32</v>
      </c>
      <c r="E42" s="93"/>
    </row>
    <row r="43" spans="1:6" ht="12.75">
      <c r="A43" s="88"/>
      <c r="C43" s="91" t="s">
        <v>18</v>
      </c>
      <c r="D43" s="91" t="s">
        <v>17</v>
      </c>
      <c r="E43" s="91" t="s">
        <v>33</v>
      </c>
      <c r="F43" s="91" t="s">
        <v>34</v>
      </c>
    </row>
    <row r="44" spans="1:6" ht="12.75">
      <c r="A44" s="88" t="s">
        <v>26</v>
      </c>
      <c r="C44" s="89">
        <v>700000</v>
      </c>
      <c r="D44" s="89">
        <v>125000</v>
      </c>
      <c r="E44" s="89"/>
      <c r="F44" s="89">
        <f>SUM(C44:E44)</f>
        <v>825000</v>
      </c>
    </row>
    <row r="45" spans="1:6" ht="12.75">
      <c r="A45" s="88" t="s">
        <v>35</v>
      </c>
      <c r="C45" s="89"/>
      <c r="D45" s="89"/>
      <c r="E45" s="89">
        <v>-3016000</v>
      </c>
      <c r="F45" s="89">
        <f>SUM(C45:E45)</f>
        <v>-3016000</v>
      </c>
    </row>
    <row r="46" spans="1:6" ht="12.75">
      <c r="A46" s="88" t="s">
        <v>36</v>
      </c>
      <c r="C46" s="89">
        <v>333460</v>
      </c>
      <c r="D46" s="89">
        <v>163384</v>
      </c>
      <c r="E46" s="89">
        <v>2353156</v>
      </c>
      <c r="F46" s="89">
        <f>SUM(C46:E46)</f>
        <v>2850000</v>
      </c>
    </row>
    <row r="47" spans="3:6" ht="12.75">
      <c r="C47" s="90">
        <f>SUM(C44:C46)</f>
        <v>1033460</v>
      </c>
      <c r="D47" s="90">
        <f>SUM(D44:D46)</f>
        <v>288384</v>
      </c>
      <c r="E47" s="90">
        <f>SUM(E44:E46)</f>
        <v>-662844</v>
      </c>
      <c r="F47" s="90">
        <f>SUM(F44:F46)</f>
        <v>659000</v>
      </c>
    </row>
  </sheetData>
  <sheetProtection/>
  <mergeCells count="2">
    <mergeCell ref="A39:H39"/>
    <mergeCell ref="D42:E42"/>
  </mergeCells>
  <printOptions/>
  <pageMargins left="0.58" right="0.49" top="1" bottom="1" header="0.5" footer="0.5"/>
  <pageSetup fitToHeight="1" fitToWidth="1" horizontalDpi="600" verticalDpi="600" orientation="portrait" scale="76"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Template</dc:title>
  <dc:subject/>
  <dc:creator>Jos Mapranath</dc:creator>
  <cp:keywords/>
  <dc:description/>
  <cp:lastModifiedBy>Shelley De Wys</cp:lastModifiedBy>
  <cp:lastPrinted>2012-04-06T19:13:14Z</cp:lastPrinted>
  <dcterms:created xsi:type="dcterms:W3CDTF">1999-06-02T23:29:55Z</dcterms:created>
  <dcterms:modified xsi:type="dcterms:W3CDTF">2013-10-08T18:43:32Z</dcterms:modified>
  <cp:category/>
  <cp:version/>
  <cp:contentType/>
  <cp:contentStatus/>
</cp:coreProperties>
</file>