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010" activeTab="0"/>
  </bookViews>
  <sheets>
    <sheet name="DupuisFisc" sheetId="1" r:id="rId1"/>
  </sheets>
  <externalReferences>
    <externalReference r:id="rId4"/>
    <externalReference r:id="rId5"/>
  </externalReferences>
  <definedNames>
    <definedName name="Covey">'[1]DupuisOrd'!$C$5:$F$12,'[1]DupuisOrd'!$C$16:$F$16</definedName>
    <definedName name="_xlnm.Print_Area" localSheetId="0">'DupuisFisc'!$A$1:$H$66</definedName>
  </definedNames>
  <calcPr fullCalcOnLoad="1"/>
</workbook>
</file>

<file path=xl/sharedStrings.xml><?xml version="1.0" encoding="utf-8"?>
<sst xmlns="http://schemas.openxmlformats.org/spreadsheetml/2006/main" count="102" uniqueCount="87">
  <si>
    <t>FISCAL NOTE</t>
  </si>
  <si>
    <t>Ordinance/Motion No.   00-</t>
  </si>
  <si>
    <t xml:space="preserve">Affected Agency and/or Agencies:   </t>
  </si>
  <si>
    <t xml:space="preserve">Note Prepared By:  </t>
  </si>
  <si>
    <t>Jim Record</t>
  </si>
  <si>
    <t xml:space="preserve">Note Reviewed By:   </t>
  </si>
  <si>
    <t>Terri Flaherty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</si>
  <si>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</si>
  <si>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</si>
  <si>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</si>
  <si>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</si>
  <si>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</si>
  <si>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</si>
  <si>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</si>
  <si>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</si>
  <si>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</si>
  <si>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</si>
  <si>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Risk Abatement</t>
  </si>
  <si>
    <t xml:space="preserve">TOTAL </t>
  </si>
  <si>
    <t>Expenditures from:</t>
  </si>
  <si>
    <t>Department</t>
  </si>
  <si>
    <t>0652</t>
  </si>
  <si>
    <t>TOTAL</t>
  </si>
  <si>
    <t>Expenditures by Categories</t>
  </si>
  <si>
    <t>51120  Temporary</t>
  </si>
  <si>
    <t>51173   Lawsuit Cash Settlement</t>
  </si>
  <si>
    <t>51321   FICA</t>
  </si>
  <si>
    <t>51330   LEOFF/PERS</t>
  </si>
  <si>
    <t>53210   Telephone</t>
  </si>
  <si>
    <t>53220   Postage</t>
  </si>
  <si>
    <t>53230   Advertising</t>
  </si>
  <si>
    <t>53806   Printing</t>
  </si>
  <si>
    <t>53890   Mailing Service</t>
  </si>
  <si>
    <t>53000   Services &amp; Other Charges</t>
  </si>
  <si>
    <t>55150   Prosecuting Attorney</t>
  </si>
  <si>
    <t>55331   Long Term Lease (Space)</t>
  </si>
  <si>
    <t>55000   Charges from Other Agencies</t>
  </si>
  <si>
    <t>56720   Furniture</t>
  </si>
  <si>
    <t>56740   EDP Equipment</t>
  </si>
  <si>
    <t>56000   Capital Outlay</t>
  </si>
  <si>
    <t>59999   Contingency Reserve</t>
  </si>
  <si>
    <t>Notes and Assumptions</t>
  </si>
  <si>
    <t>The fiscal note is an estimate of the expenditure impact for the cost related to this settlement.</t>
  </si>
  <si>
    <t>Reserves were held in the CX financial plan in the event this lawsuit was settled during 2003.</t>
  </si>
  <si>
    <t xml:space="preserve">Title:   </t>
  </si>
  <si>
    <t>Dupuis Settlement Ordinance</t>
  </si>
  <si>
    <t>0928/Dupuis Lawsuit Admin.</t>
  </si>
  <si>
    <t>Interfund Transfers</t>
  </si>
  <si>
    <t xml:space="preserve">   Current Expense Fund/0010</t>
  </si>
  <si>
    <t>0690</t>
  </si>
  <si>
    <t xml:space="preserve">   Criminal Justice Fund/1020</t>
  </si>
  <si>
    <t xml:space="preserve">   Roads Fund/1030</t>
  </si>
  <si>
    <t>0730</t>
  </si>
  <si>
    <t xml:space="preserve">   Mental Health/1120</t>
  </si>
  <si>
    <t>0924</t>
  </si>
  <si>
    <t xml:space="preserve">   Emergency Medical Services/1190</t>
  </si>
  <si>
    <t>0830</t>
  </si>
  <si>
    <t xml:space="preserve">   Water and Land Resources/1210</t>
  </si>
  <si>
    <t>0741</t>
  </si>
  <si>
    <t xml:space="preserve">   Alcohol and Substance Abuse/1260</t>
  </si>
  <si>
    <t>0960</t>
  </si>
  <si>
    <t xml:space="preserve">   DDES Fund/1340</t>
  </si>
  <si>
    <t>0325</t>
  </si>
  <si>
    <t xml:space="preserve">   Public Health/1800 </t>
  </si>
  <si>
    <t>0800</t>
  </si>
  <si>
    <t xml:space="preserve">   Youth Employment/2240</t>
  </si>
  <si>
    <t>0936</t>
  </si>
  <si>
    <t xml:space="preserve">   Dislocated Worker/2241</t>
  </si>
  <si>
    <t>0940</t>
  </si>
  <si>
    <t xml:space="preserve">   Federal Housing &amp; Com Dev/2260</t>
  </si>
  <si>
    <t>0350</t>
  </si>
  <si>
    <t xml:space="preserve">   Solid Waste/4040</t>
  </si>
  <si>
    <t>0720</t>
  </si>
  <si>
    <t xml:space="preserve">   Airport/4290</t>
  </si>
  <si>
    <t>0710</t>
  </si>
  <si>
    <t xml:space="preserve">   Safety and Claims Management/5420</t>
  </si>
  <si>
    <t>0666</t>
  </si>
  <si>
    <t xml:space="preserve">   Finance/5450</t>
  </si>
  <si>
    <t>0138</t>
  </si>
  <si>
    <t xml:space="preserve">   Facilities Management/5511</t>
  </si>
  <si>
    <t>0601</t>
  </si>
  <si>
    <t xml:space="preserve">   Equipment Repair/Replacement/5570</t>
  </si>
  <si>
    <t>0750</t>
  </si>
  <si>
    <t>51000   Salaries and Benefits</t>
  </si>
  <si>
    <t>0928</t>
  </si>
  <si>
    <t>53890   Plaintiff's Attorney Fees</t>
  </si>
  <si>
    <t>The period of time the settlement covers is 1999 - 2002.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</si>
</sst>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  <numFmt numFmtId="167" formatCode="0.000%"/>
    <numFmt numFmtId="168" formatCode="&quot;$&quot;#,##0"/>
    <numFmt numFmtId="169" formatCode="&quot;$&quot;#,##0.00"/>
    <numFmt numFmtId="170" formatCode="&quot;$&quot;#,##0.0"/>
    <numFmt numFmtId="171" formatCode="_(* #,##0.0_);_(* \(#,##0.0\);_(* &quot;-&quot;?_);_(@_)"/>
    <numFmt numFmtId="172" formatCode="0.0%"/>
    <numFmt numFmtId="173" formatCode="mmmm\ d\,\ yyyy"/>
    <numFmt numFmtId="174" formatCode="#,##0;[Red]\(#,##0\);0"/>
    <numFmt numFmtId="175" formatCode="#,##0.00;[Red]\(#,##0.00\);0.00"/>
    <numFmt numFmtId="176" formatCode="#,##0.0_);[Red]\(#,##0.0\)"/>
    <numFmt numFmtId="177" formatCode="0.00%;[Red]\(0.00%\);0%"/>
    <numFmt numFmtId="178" formatCode="_(* #,##0.0_);[Red]_(* \(#,##0.0\);_(* &quot;-&quot;??_);_(@_)"/>
    <numFmt numFmtId="179" formatCode="_(* #,##0.00_);[Red]_(* \(#,##0.00\);_(* &quot;-&quot;??_);_(@_)"/>
    <numFmt numFmtId="180" formatCode="_(* #,##0_);[Red]_(* \(#,##0\);_(* &quot;-&quot;??_);_(@_)"/>
    <numFmt numFmtId="181" formatCode="#,##0;[Red]\(#,##0\)"/>
    <numFmt numFmtId="182" formatCode="0.0"/>
    <numFmt numFmtId="183" formatCode="_(&quot;$&quot;* #,##0_);_(&quot;$&quot;* \(#,##0\);_(&quot;$&quot;* &quot;-&quot;??_);_(@_)"/>
    <numFmt numFmtId="184" formatCode="_(&quot;$&quot;* #,##0_);[Red]_(&quot;$&quot;* \(#,##0\);_(&quot;$&quot;* &quot;-&quot;_);_(@_)"/>
    <numFmt numFmtId="185" formatCode="0000"/>
  </numFmts>
  <fonts count="10"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21" applyAlignment="1">
      <alignment/>
      <protection/>
    </xf>
    <xf numFmtId="0" fontId="4" fillId="0" borderId="0" xfId="21" applyFont="1" applyAlignment="1">
      <alignment/>
      <protection/>
    </xf>
    <xf numFmtId="49" fontId="5" fillId="0" borderId="0" xfId="21" applyNumberFormat="1" applyFont="1" applyAlignment="1">
      <alignment horizontal="centerContinuous"/>
      <protection/>
    </xf>
    <xf numFmtId="0" fontId="4" fillId="0" borderId="0" xfId="21" applyFont="1" applyAlignment="1">
      <alignment horizontal="centerContinuous"/>
      <protection/>
    </xf>
    <xf numFmtId="0" fontId="3" fillId="0" borderId="0" xfId="21">
      <alignment/>
      <protection/>
    </xf>
    <xf numFmtId="0" fontId="6" fillId="0" borderId="0" xfId="21" applyFont="1" applyAlignment="1">
      <alignment horizontal="left"/>
      <protection/>
    </xf>
    <xf numFmtId="49" fontId="4" fillId="0" borderId="0" xfId="21" applyNumberFormat="1" applyFont="1" applyAlignment="1">
      <alignment horizontal="centerContinuous"/>
      <protection/>
    </xf>
    <xf numFmtId="0" fontId="3" fillId="0" borderId="0" xfId="21" applyAlignment="1">
      <alignment horizontal="centerContinuous"/>
      <protection/>
    </xf>
    <xf numFmtId="0" fontId="4" fillId="0" borderId="1" xfId="21" applyFont="1" applyBorder="1" applyAlignment="1">
      <alignment horizontal="left"/>
      <protection/>
    </xf>
    <xf numFmtId="0" fontId="4" fillId="0" borderId="2" xfId="21" applyFont="1" applyBorder="1" applyAlignment="1">
      <alignment horizontal="left"/>
      <protection/>
    </xf>
    <xf numFmtId="0" fontId="4" fillId="0" borderId="2" xfId="21" applyFont="1" applyBorder="1" applyAlignment="1">
      <alignment horizontal="centerContinuous"/>
      <protection/>
    </xf>
    <xf numFmtId="49" fontId="4" fillId="0" borderId="2" xfId="21" applyNumberFormat="1" applyFont="1" applyBorder="1" applyAlignment="1">
      <alignment horizontal="centerContinuous"/>
      <protection/>
    </xf>
    <xf numFmtId="0" fontId="4" fillId="0" borderId="3" xfId="21" applyFont="1" applyBorder="1" applyAlignment="1">
      <alignment horizontal="centerContinuous"/>
      <protection/>
    </xf>
    <xf numFmtId="0" fontId="4" fillId="0" borderId="4" xfId="21" applyFont="1" applyBorder="1" applyAlignment="1">
      <alignment horizontal="left"/>
      <protection/>
    </xf>
    <xf numFmtId="0" fontId="7" fillId="0" borderId="0" xfId="21" applyFont="1" applyBorder="1" applyAlignment="1">
      <alignment horizontal="left"/>
      <protection/>
    </xf>
    <xf numFmtId="49" fontId="4" fillId="0" borderId="0" xfId="21" applyNumberFormat="1" applyFont="1" applyBorder="1" applyAlignment="1">
      <alignment horizontal="centerContinuous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5" xfId="21" applyFont="1" applyBorder="1" applyAlignment="1">
      <alignment horizontal="centerContinuous"/>
      <protection/>
    </xf>
    <xf numFmtId="0" fontId="4" fillId="0" borderId="4" xfId="21" applyFont="1" applyBorder="1">
      <alignment/>
      <protection/>
    </xf>
    <xf numFmtId="0" fontId="4" fillId="0" borderId="0" xfId="21" applyFont="1" applyBorder="1">
      <alignment/>
      <protection/>
    </xf>
    <xf numFmtId="49" fontId="4" fillId="0" borderId="0" xfId="21" applyNumberFormat="1" applyFont="1" applyBorder="1">
      <alignment/>
      <protection/>
    </xf>
    <xf numFmtId="0" fontId="4" fillId="0" borderId="5" xfId="21" applyFont="1" applyBorder="1">
      <alignment/>
      <protection/>
    </xf>
    <xf numFmtId="0" fontId="4" fillId="0" borderId="6" xfId="21" applyFont="1" applyBorder="1">
      <alignment/>
      <protection/>
    </xf>
    <xf numFmtId="0" fontId="4" fillId="0" borderId="7" xfId="21" applyFont="1" applyBorder="1">
      <alignment/>
      <protection/>
    </xf>
    <xf numFmtId="49" fontId="4" fillId="0" borderId="7" xfId="21" applyNumberFormat="1" applyFont="1" applyBorder="1">
      <alignment/>
      <protection/>
    </xf>
    <xf numFmtId="0" fontId="4" fillId="0" borderId="8" xfId="21" applyFont="1" applyBorder="1">
      <alignment/>
      <protection/>
    </xf>
    <xf numFmtId="0" fontId="4" fillId="0" borderId="0" xfId="21" applyFont="1">
      <alignment/>
      <protection/>
    </xf>
    <xf numFmtId="49" fontId="4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4" fillId="0" borderId="9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 applyAlignment="1">
      <alignment horizontal="center"/>
      <protection/>
    </xf>
    <xf numFmtId="49" fontId="4" fillId="0" borderId="11" xfId="21" applyNumberFormat="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4" fillId="0" borderId="13" xfId="21" applyFont="1" applyBorder="1" applyAlignment="1">
      <alignment horizontal="center"/>
      <protection/>
    </xf>
    <xf numFmtId="0" fontId="4" fillId="0" borderId="14" xfId="21" applyFont="1" applyBorder="1">
      <alignment/>
      <protection/>
    </xf>
    <xf numFmtId="0" fontId="4" fillId="0" borderId="15" xfId="21" applyFont="1" applyBorder="1">
      <alignment/>
      <protection/>
    </xf>
    <xf numFmtId="0" fontId="4" fillId="0" borderId="16" xfId="21" applyFont="1" applyBorder="1" applyAlignment="1">
      <alignment horizontal="center"/>
      <protection/>
    </xf>
    <xf numFmtId="49" fontId="4" fillId="0" borderId="16" xfId="21" applyNumberFormat="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0" fontId="8" fillId="0" borderId="18" xfId="21" applyFont="1" applyBorder="1" applyAlignment="1">
      <alignment horizontal="center"/>
      <protection/>
    </xf>
    <xf numFmtId="0" fontId="4" fillId="0" borderId="19" xfId="21" applyFont="1" applyBorder="1">
      <alignment/>
      <protection/>
    </xf>
    <xf numFmtId="166" fontId="9" fillId="0" borderId="16" xfId="15" applyNumberFormat="1" applyFont="1" applyBorder="1" applyAlignment="1">
      <alignment horizontal="center"/>
    </xf>
    <xf numFmtId="3" fontId="4" fillId="0" borderId="16" xfId="21" applyNumberFormat="1" applyFont="1" applyBorder="1">
      <alignment/>
      <protection/>
    </xf>
    <xf numFmtId="3" fontId="4" fillId="0" borderId="17" xfId="21" applyNumberFormat="1" applyFont="1" applyBorder="1">
      <alignment/>
      <protection/>
    </xf>
    <xf numFmtId="3" fontId="4" fillId="0" borderId="18" xfId="21" applyNumberFormat="1" applyFont="1" applyBorder="1">
      <alignment/>
      <protection/>
    </xf>
    <xf numFmtId="0" fontId="4" fillId="0" borderId="20" xfId="21" applyFont="1" applyBorder="1">
      <alignment/>
      <protection/>
    </xf>
    <xf numFmtId="0" fontId="4" fillId="0" borderId="21" xfId="21" applyFont="1" applyBorder="1">
      <alignment/>
      <protection/>
    </xf>
    <xf numFmtId="0" fontId="4" fillId="0" borderId="22" xfId="21" applyFont="1" applyBorder="1">
      <alignment/>
      <protection/>
    </xf>
    <xf numFmtId="49" fontId="4" fillId="0" borderId="22" xfId="21" applyNumberFormat="1" applyFont="1" applyBorder="1">
      <alignment/>
      <protection/>
    </xf>
    <xf numFmtId="3" fontId="7" fillId="0" borderId="22" xfId="21" applyNumberFormat="1" applyFont="1" applyBorder="1">
      <alignment/>
      <protection/>
    </xf>
    <xf numFmtId="3" fontId="7" fillId="0" borderId="23" xfId="21" applyNumberFormat="1" applyFont="1" applyBorder="1">
      <alignment/>
      <protection/>
    </xf>
    <xf numFmtId="3" fontId="4" fillId="0" borderId="0" xfId="21" applyNumberFormat="1" applyFont="1">
      <alignment/>
      <protection/>
    </xf>
    <xf numFmtId="0" fontId="7" fillId="0" borderId="0" xfId="21" applyFont="1" applyBorder="1">
      <alignment/>
      <protection/>
    </xf>
    <xf numFmtId="185" fontId="4" fillId="0" borderId="16" xfId="21" applyNumberFormat="1" applyFont="1" applyBorder="1">
      <alignment/>
      <protection/>
    </xf>
    <xf numFmtId="3" fontId="4" fillId="0" borderId="16" xfId="21" applyNumberFormat="1" applyFont="1" applyBorder="1" applyAlignment="1">
      <alignment horizontal="right"/>
      <protection/>
    </xf>
    <xf numFmtId="3" fontId="4" fillId="0" borderId="0" xfId="21" applyNumberFormat="1" applyFont="1" applyBorder="1">
      <alignment/>
      <protection/>
    </xf>
    <xf numFmtId="0" fontId="4" fillId="0" borderId="10" xfId="21" applyFont="1" applyBorder="1" applyAlignment="1">
      <alignment horizontal="center"/>
      <protection/>
    </xf>
    <xf numFmtId="49" fontId="4" fillId="0" borderId="24" xfId="21" applyNumberFormat="1" applyFont="1" applyBorder="1" applyAlignment="1">
      <alignment horizontal="center"/>
      <protection/>
    </xf>
    <xf numFmtId="0" fontId="3" fillId="0" borderId="0" xfId="21" applyBorder="1">
      <alignment/>
      <protection/>
    </xf>
    <xf numFmtId="0" fontId="4" fillId="0" borderId="15" xfId="21" applyFont="1" applyBorder="1" applyAlignment="1">
      <alignment horizontal="center"/>
      <protection/>
    </xf>
    <xf numFmtId="49" fontId="4" fillId="0" borderId="19" xfId="21" applyNumberFormat="1" applyFont="1" applyBorder="1" applyAlignment="1">
      <alignment horizontal="center"/>
      <protection/>
    </xf>
    <xf numFmtId="49" fontId="4" fillId="0" borderId="19" xfId="21" applyNumberFormat="1" applyFont="1" applyBorder="1">
      <alignment/>
      <protection/>
    </xf>
    <xf numFmtId="3" fontId="3" fillId="0" borderId="0" xfId="21" applyNumberFormat="1" applyBorder="1">
      <alignment/>
      <protection/>
    </xf>
    <xf numFmtId="0" fontId="4" fillId="0" borderId="25" xfId="21" applyFont="1" applyBorder="1">
      <alignment/>
      <protection/>
    </xf>
    <xf numFmtId="0" fontId="4" fillId="0" borderId="26" xfId="21" applyFont="1" applyBorder="1">
      <alignment/>
      <protection/>
    </xf>
    <xf numFmtId="49" fontId="4" fillId="0" borderId="27" xfId="21" applyNumberFormat="1" applyFont="1" applyBorder="1" applyAlignment="1">
      <alignment horizontal="center"/>
      <protection/>
    </xf>
    <xf numFmtId="166" fontId="4" fillId="0" borderId="27" xfId="15" applyNumberFormat="1" applyFont="1" applyBorder="1" applyAlignment="1">
      <alignment/>
    </xf>
    <xf numFmtId="3" fontId="4" fillId="0" borderId="28" xfId="21" applyNumberFormat="1" applyFont="1" applyBorder="1">
      <alignment/>
      <protection/>
    </xf>
    <xf numFmtId="3" fontId="3" fillId="0" borderId="0" xfId="21" applyNumberFormat="1">
      <alignment/>
      <protection/>
    </xf>
    <xf numFmtId="166" fontId="4" fillId="0" borderId="16" xfId="15" applyNumberFormat="1" applyFont="1" applyBorder="1" applyAlignment="1">
      <alignment/>
    </xf>
    <xf numFmtId="49" fontId="3" fillId="0" borderId="0" xfId="21" applyNumberFormat="1">
      <alignment/>
      <protection/>
    </xf>
    <xf numFmtId="0" fontId="3" fillId="0" borderId="0" xfId="21" applyFont="1">
      <alignment/>
      <protection/>
    </xf>
    <xf numFmtId="166" fontId="4" fillId="0" borderId="0" xfId="15" applyNumberFormat="1" applyFont="1" applyAlignment="1">
      <alignment horizontal="centerContinuous"/>
    </xf>
    <xf numFmtId="166" fontId="4" fillId="0" borderId="2" xfId="15" applyNumberFormat="1" applyFont="1" applyBorder="1" applyAlignment="1">
      <alignment horizontal="centerContinuous"/>
    </xf>
    <xf numFmtId="166" fontId="4" fillId="0" borderId="0" xfId="15" applyNumberFormat="1" applyFont="1" applyBorder="1" applyAlignment="1">
      <alignment horizontal="centerContinuous"/>
    </xf>
    <xf numFmtId="166" fontId="4" fillId="0" borderId="0" xfId="15" applyNumberFormat="1" applyFont="1" applyBorder="1" applyAlignment="1">
      <alignment/>
    </xf>
    <xf numFmtId="166" fontId="4" fillId="0" borderId="7" xfId="15" applyNumberFormat="1" applyFont="1" applyBorder="1" applyAlignment="1">
      <alignment/>
    </xf>
    <xf numFmtId="166" fontId="4" fillId="0" borderId="0" xfId="15" applyNumberFormat="1" applyFont="1" applyAlignment="1">
      <alignment/>
    </xf>
    <xf numFmtId="166" fontId="4" fillId="0" borderId="11" xfId="15" applyNumberFormat="1" applyFont="1" applyBorder="1" applyAlignment="1">
      <alignment horizontal="center"/>
    </xf>
    <xf numFmtId="49" fontId="6" fillId="0" borderId="16" xfId="21" applyNumberFormat="1" applyFont="1" applyBorder="1" applyAlignment="1">
      <alignment horizontal="center"/>
      <protection/>
    </xf>
    <xf numFmtId="49" fontId="4" fillId="0" borderId="16" xfId="21" applyNumberFormat="1" applyFont="1" applyBorder="1">
      <alignment/>
      <protection/>
    </xf>
    <xf numFmtId="166" fontId="4" fillId="0" borderId="16" xfId="15" applyNumberFormat="1" applyFont="1" applyBorder="1" applyAlignment="1">
      <alignment horizontal="right"/>
    </xf>
    <xf numFmtId="3" fontId="4" fillId="0" borderId="17" xfId="21" applyNumberFormat="1" applyFont="1" applyBorder="1" applyAlignment="1">
      <alignment horizontal="right"/>
      <protection/>
    </xf>
    <xf numFmtId="3" fontId="4" fillId="0" borderId="18" xfId="21" applyNumberFormat="1" applyFont="1" applyBorder="1" applyAlignment="1">
      <alignment horizontal="right"/>
      <protection/>
    </xf>
    <xf numFmtId="166" fontId="7" fillId="0" borderId="22" xfId="15" applyNumberFormat="1" applyFont="1" applyBorder="1" applyAlignment="1">
      <alignment/>
    </xf>
    <xf numFmtId="166" fontId="8" fillId="0" borderId="16" xfId="15" applyNumberFormat="1" applyFont="1" applyBorder="1" applyAlignment="1">
      <alignment horizontal="center"/>
    </xf>
    <xf numFmtId="185" fontId="4" fillId="0" borderId="16" xfId="21" applyNumberFormat="1" applyFont="1" applyBorder="1" applyAlignment="1">
      <alignment horizontal="left"/>
      <protection/>
    </xf>
    <xf numFmtId="3" fontId="4" fillId="0" borderId="27" xfId="21" applyNumberFormat="1" applyFont="1" applyBorder="1">
      <alignment/>
      <protection/>
    </xf>
    <xf numFmtId="3" fontId="4" fillId="0" borderId="29" xfId="21" applyNumberFormat="1" applyFont="1" applyBorder="1">
      <alignment/>
      <protection/>
    </xf>
    <xf numFmtId="166" fontId="9" fillId="0" borderId="16" xfId="15" applyNumberFormat="1" applyFont="1" applyBorder="1" applyAlignment="1">
      <alignment horizontal="right"/>
    </xf>
    <xf numFmtId="49" fontId="4" fillId="0" borderId="30" xfId="21" applyNumberFormat="1" applyFont="1" applyBorder="1" applyAlignment="1">
      <alignment horizontal="center"/>
      <protection/>
    </xf>
    <xf numFmtId="166" fontId="3" fillId="0" borderId="0" xfId="15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upuis%20Vacation%20Estim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veyFisctoCounc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Documentation"/>
      <sheetName val="Fund"/>
      <sheetName val="Dept"/>
      <sheetName val="Estimate"/>
      <sheetName val="Cowan"/>
      <sheetName val="Allocation"/>
      <sheetName val="AllocationOld"/>
      <sheetName val="FundSummary"/>
      <sheetName val="DupuisOrd"/>
      <sheetName val="CoveyOrd"/>
      <sheetName val="Section"/>
    </sheetNames>
    <sheetDataSet>
      <sheetData sheetId="9">
        <row r="5">
          <cell r="C5">
            <v>3</v>
          </cell>
          <cell r="D5" t="str">
            <v>39</v>
          </cell>
          <cell r="E5" t="str">
            <v>current expense</v>
          </cell>
          <cell r="F5" t="str">
            <v>CX Transfers</v>
          </cell>
        </row>
        <row r="6">
          <cell r="C6">
            <v>4</v>
          </cell>
          <cell r="D6">
            <v>60</v>
          </cell>
          <cell r="E6" t="str">
            <v>road </v>
          </cell>
          <cell r="F6" t="str">
            <v>Roads </v>
          </cell>
        </row>
        <row r="7">
          <cell r="C7">
            <v>5</v>
          </cell>
          <cell r="D7" t="str">
            <v>82</v>
          </cell>
          <cell r="E7" t="str">
            <v>public health</v>
          </cell>
          <cell r="F7" t="str">
            <v>Public Health</v>
          </cell>
        </row>
        <row r="12">
          <cell r="D12">
            <v>54</v>
          </cell>
          <cell r="E12" t="str">
            <v>criminal justice</v>
          </cell>
          <cell r="F12" t="str">
            <v>Salary and Wage Contingency/CJ</v>
          </cell>
        </row>
        <row r="16">
          <cell r="D16" t="str">
            <v>74</v>
          </cell>
          <cell r="E16" t="str">
            <v>afis</v>
          </cell>
          <cell r="F16" t="str">
            <v>Automated Fingerprint Identification System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yF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28125" style="5" customWidth="1"/>
    <col min="2" max="2" width="12.28125" style="5" customWidth="1"/>
    <col min="3" max="3" width="11.421875" style="5" customWidth="1"/>
    <col min="4" max="4" width="14.7109375" style="73" customWidth="1"/>
    <col min="5" max="5" width="14.8515625" style="94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75"/>
      <c r="F1" s="2"/>
      <c r="G1" s="2"/>
      <c r="H1" s="2"/>
      <c r="I1" s="1"/>
      <c r="J1" s="1"/>
    </row>
    <row r="2" spans="1:9" ht="14.25" thickBot="1">
      <c r="A2" s="6"/>
      <c r="B2" s="4"/>
      <c r="C2" s="4"/>
      <c r="D2" s="7"/>
      <c r="E2" s="75"/>
      <c r="F2" s="4"/>
      <c r="G2" s="4"/>
      <c r="H2" s="4"/>
      <c r="I2" s="8"/>
    </row>
    <row r="3" spans="1:9" ht="18" customHeight="1" thickTop="1">
      <c r="A3" s="9" t="s">
        <v>1</v>
      </c>
      <c r="B3" s="10"/>
      <c r="C3" s="11"/>
      <c r="D3" s="12"/>
      <c r="E3" s="76"/>
      <c r="F3" s="11"/>
      <c r="G3" s="11"/>
      <c r="H3" s="13"/>
      <c r="I3" s="8"/>
    </row>
    <row r="4" spans="1:9" ht="18" customHeight="1">
      <c r="A4" s="14" t="s">
        <v>44</v>
      </c>
      <c r="C4" s="15" t="s">
        <v>45</v>
      </c>
      <c r="D4" s="16"/>
      <c r="E4" s="77"/>
      <c r="F4" s="17"/>
      <c r="G4" s="17"/>
      <c r="H4" s="18"/>
      <c r="I4" s="8"/>
    </row>
    <row r="5" spans="1:8" ht="18" customHeight="1">
      <c r="A5" s="19" t="s">
        <v>2</v>
      </c>
      <c r="B5" s="20"/>
      <c r="C5" s="20" t="s">
        <v>46</v>
      </c>
      <c r="E5" s="78"/>
      <c r="F5" s="20"/>
      <c r="G5" s="20"/>
      <c r="H5" s="22"/>
    </row>
    <row r="6" spans="1:8" ht="18" customHeight="1">
      <c r="A6" s="19" t="s">
        <v>3</v>
      </c>
      <c r="B6" s="20"/>
      <c r="C6" s="20" t="s">
        <v>4</v>
      </c>
      <c r="D6" s="21"/>
      <c r="E6" s="78"/>
      <c r="F6" s="20"/>
      <c r="G6" s="20"/>
      <c r="H6" s="22"/>
    </row>
    <row r="7" spans="1:8" ht="18" customHeight="1" thickBot="1">
      <c r="A7" s="23" t="s">
        <v>5</v>
      </c>
      <c r="B7" s="24"/>
      <c r="C7" s="24" t="s">
        <v>6</v>
      </c>
      <c r="D7" s="25"/>
      <c r="E7" s="79"/>
      <c r="F7" s="24"/>
      <c r="G7" s="24"/>
      <c r="H7" s="26"/>
    </row>
    <row r="8" spans="1:8" ht="18" customHeight="1" thickTop="1">
      <c r="A8" s="27"/>
      <c r="C8" s="27"/>
      <c r="D8" s="21"/>
      <c r="E8" s="78"/>
      <c r="F8" s="20"/>
      <c r="G8" s="20"/>
      <c r="H8" s="20"/>
    </row>
    <row r="9" spans="1:8" ht="18" customHeight="1">
      <c r="A9" s="20" t="s">
        <v>7</v>
      </c>
      <c r="C9" s="27"/>
      <c r="D9" s="28"/>
      <c r="E9" s="80"/>
      <c r="F9" s="27"/>
      <c r="G9" s="27"/>
      <c r="H9" s="27"/>
    </row>
    <row r="10" spans="1:8" ht="18" customHeight="1" thickBot="1">
      <c r="A10" s="29" t="s">
        <v>8</v>
      </c>
      <c r="B10" s="20"/>
      <c r="C10" s="27"/>
      <c r="D10" s="28"/>
      <c r="E10" s="80"/>
      <c r="F10" s="27"/>
      <c r="G10" s="27"/>
      <c r="H10" s="27"/>
    </row>
    <row r="11" spans="1:8" ht="18" customHeight="1">
      <c r="A11" s="30" t="s">
        <v>9</v>
      </c>
      <c r="B11" s="31"/>
      <c r="C11" s="32" t="s">
        <v>10</v>
      </c>
      <c r="D11" s="33" t="s">
        <v>11</v>
      </c>
      <c r="E11" s="81" t="s">
        <v>12</v>
      </c>
      <c r="F11" s="32" t="s">
        <v>13</v>
      </c>
      <c r="G11" s="34" t="s">
        <v>14</v>
      </c>
      <c r="H11" s="35" t="s">
        <v>15</v>
      </c>
    </row>
    <row r="12" spans="1:8" ht="18" customHeight="1">
      <c r="A12" s="36" t="s">
        <v>17</v>
      </c>
      <c r="B12" s="37"/>
      <c r="C12" s="38">
        <v>1390</v>
      </c>
      <c r="D12" s="82" t="s">
        <v>47</v>
      </c>
      <c r="E12" s="44">
        <v>1668000</v>
      </c>
      <c r="F12" s="40"/>
      <c r="G12" s="41"/>
      <c r="H12" s="42"/>
    </row>
    <row r="13" spans="1:8" ht="18" customHeight="1">
      <c r="A13" s="36"/>
      <c r="B13" s="37"/>
      <c r="C13" s="56"/>
      <c r="D13" s="83"/>
      <c r="E13" s="84"/>
      <c r="F13" s="57"/>
      <c r="G13" s="85"/>
      <c r="H13" s="86"/>
    </row>
    <row r="14" spans="1:8" ht="18" customHeight="1" thickBot="1">
      <c r="A14" s="48"/>
      <c r="B14" s="49" t="s">
        <v>18</v>
      </c>
      <c r="C14" s="50"/>
      <c r="D14" s="51"/>
      <c r="E14" s="87">
        <f>SUM(E12:E13)</f>
        <v>1668000</v>
      </c>
      <c r="F14" s="87">
        <f>SUM(F12:F13)</f>
        <v>0</v>
      </c>
      <c r="G14" s="87">
        <f>SUM(G12:G13)</f>
        <v>0</v>
      </c>
      <c r="H14" s="87">
        <f>SUM(H12:H13)</f>
        <v>0</v>
      </c>
    </row>
    <row r="15" spans="1:8" ht="18" customHeight="1">
      <c r="A15" s="27"/>
      <c r="B15" s="27"/>
      <c r="C15" s="27"/>
      <c r="D15" s="28"/>
      <c r="E15" s="80"/>
      <c r="F15" s="54"/>
      <c r="G15" s="54"/>
      <c r="H15" s="54"/>
    </row>
    <row r="16" spans="1:8" ht="18" customHeight="1" thickBot="1">
      <c r="A16" s="55" t="s">
        <v>19</v>
      </c>
      <c r="B16" s="20"/>
      <c r="C16" s="20"/>
      <c r="D16" s="28"/>
      <c r="E16" s="80"/>
      <c r="F16" s="27"/>
      <c r="G16" s="27"/>
      <c r="H16" s="27"/>
    </row>
    <row r="17" spans="1:8" ht="18" customHeight="1">
      <c r="A17" s="30" t="s">
        <v>9</v>
      </c>
      <c r="B17" s="31"/>
      <c r="C17" s="32" t="s">
        <v>10</v>
      </c>
      <c r="D17" s="33" t="s">
        <v>20</v>
      </c>
      <c r="E17" s="81" t="s">
        <v>12</v>
      </c>
      <c r="F17" s="32" t="s">
        <v>13</v>
      </c>
      <c r="G17" s="34" t="s">
        <v>14</v>
      </c>
      <c r="H17" s="35" t="s">
        <v>15</v>
      </c>
    </row>
    <row r="18" spans="1:8" ht="18" customHeight="1">
      <c r="A18" s="36"/>
      <c r="B18" s="43"/>
      <c r="C18" s="38" t="s">
        <v>16</v>
      </c>
      <c r="D18" s="39"/>
      <c r="E18" s="88"/>
      <c r="F18" s="40"/>
      <c r="G18" s="41"/>
      <c r="H18" s="42"/>
    </row>
    <row r="19" spans="1:8" ht="18" customHeight="1">
      <c r="A19" s="66" t="s">
        <v>48</v>
      </c>
      <c r="B19" s="43"/>
      <c r="C19" s="56" t="str">
        <f>RIGHT(A19,4)</f>
        <v>0010</v>
      </c>
      <c r="D19" s="39" t="s">
        <v>49</v>
      </c>
      <c r="E19" s="72">
        <v>688000</v>
      </c>
      <c r="F19" s="45"/>
      <c r="G19" s="46"/>
      <c r="H19" s="47"/>
    </row>
    <row r="20" spans="1:8" ht="18" customHeight="1">
      <c r="A20" s="66" t="s">
        <v>50</v>
      </c>
      <c r="B20" s="43"/>
      <c r="C20" s="56" t="str">
        <f aca="true" t="shared" si="0" ref="C20:C36">RIGHT(A20,4)</f>
        <v>1020</v>
      </c>
      <c r="D20" s="39" t="s">
        <v>21</v>
      </c>
      <c r="E20" s="72">
        <v>20000</v>
      </c>
      <c r="F20" s="45"/>
      <c r="G20" s="46"/>
      <c r="H20" s="47"/>
    </row>
    <row r="21" spans="1:8" ht="18" customHeight="1">
      <c r="A21" s="66" t="s">
        <v>51</v>
      </c>
      <c r="B21" s="43"/>
      <c r="C21" s="56" t="str">
        <f t="shared" si="0"/>
        <v>1030</v>
      </c>
      <c r="D21" s="39" t="s">
        <v>52</v>
      </c>
      <c r="E21" s="72">
        <v>180000</v>
      </c>
      <c r="F21" s="45"/>
      <c r="G21" s="46"/>
      <c r="H21" s="47"/>
    </row>
    <row r="22" spans="1:8" ht="18" customHeight="1">
      <c r="A22" s="66" t="s">
        <v>53</v>
      </c>
      <c r="B22" s="43"/>
      <c r="C22" s="56" t="str">
        <f t="shared" si="0"/>
        <v>1120</v>
      </c>
      <c r="D22" s="39" t="s">
        <v>54</v>
      </c>
      <c r="E22" s="72">
        <v>10000</v>
      </c>
      <c r="F22" s="45"/>
      <c r="G22" s="46"/>
      <c r="H22" s="47"/>
    </row>
    <row r="23" spans="1:8" ht="18" customHeight="1">
      <c r="A23" s="66" t="s">
        <v>55</v>
      </c>
      <c r="B23" s="43"/>
      <c r="C23" s="56" t="str">
        <f t="shared" si="0"/>
        <v>1190</v>
      </c>
      <c r="D23" s="39" t="s">
        <v>56</v>
      </c>
      <c r="E23" s="72">
        <v>30000</v>
      </c>
      <c r="F23" s="45"/>
      <c r="G23" s="46"/>
      <c r="H23" s="47"/>
    </row>
    <row r="24" spans="1:8" ht="18" customHeight="1">
      <c r="A24" s="66" t="s">
        <v>57</v>
      </c>
      <c r="B24" s="43"/>
      <c r="C24" s="56" t="str">
        <f t="shared" si="0"/>
        <v>1210</v>
      </c>
      <c r="D24" s="39" t="s">
        <v>58</v>
      </c>
      <c r="E24" s="72">
        <v>40000</v>
      </c>
      <c r="F24" s="45"/>
      <c r="G24" s="46"/>
      <c r="H24" s="47"/>
    </row>
    <row r="25" spans="1:8" ht="18" customHeight="1">
      <c r="A25" s="66" t="s">
        <v>59</v>
      </c>
      <c r="B25" s="43"/>
      <c r="C25" s="89">
        <v>1260</v>
      </c>
      <c r="D25" s="39" t="s">
        <v>60</v>
      </c>
      <c r="E25" s="72">
        <v>10000</v>
      </c>
      <c r="F25" s="45"/>
      <c r="G25" s="46"/>
      <c r="H25" s="47"/>
    </row>
    <row r="26" spans="1:8" ht="18" customHeight="1">
      <c r="A26" s="66" t="s">
        <v>61</v>
      </c>
      <c r="B26" s="43"/>
      <c r="C26" s="56" t="str">
        <f t="shared" si="0"/>
        <v>1340</v>
      </c>
      <c r="D26" s="39" t="s">
        <v>62</v>
      </c>
      <c r="E26" s="72">
        <v>70000</v>
      </c>
      <c r="F26" s="45"/>
      <c r="G26" s="46"/>
      <c r="H26" s="47"/>
    </row>
    <row r="27" spans="1:8" ht="18" customHeight="1">
      <c r="A27" s="66" t="s">
        <v>63</v>
      </c>
      <c r="B27" s="43"/>
      <c r="C27" s="89">
        <v>1800</v>
      </c>
      <c r="D27" s="39" t="s">
        <v>64</v>
      </c>
      <c r="E27" s="72">
        <v>370000</v>
      </c>
      <c r="F27" s="45"/>
      <c r="G27" s="46"/>
      <c r="H27" s="47"/>
    </row>
    <row r="28" spans="1:8" ht="18" customHeight="1">
      <c r="A28" s="66" t="s">
        <v>65</v>
      </c>
      <c r="B28" s="43"/>
      <c r="C28" s="56" t="str">
        <f t="shared" si="0"/>
        <v>2240</v>
      </c>
      <c r="D28" s="39" t="s">
        <v>66</v>
      </c>
      <c r="E28" s="84">
        <v>20000</v>
      </c>
      <c r="F28" s="45"/>
      <c r="G28" s="46"/>
      <c r="H28" s="47"/>
    </row>
    <row r="29" spans="1:8" ht="18" customHeight="1">
      <c r="A29" s="66" t="s">
        <v>67</v>
      </c>
      <c r="B29" s="43"/>
      <c r="C29" s="56" t="str">
        <f t="shared" si="0"/>
        <v>2241</v>
      </c>
      <c r="D29" s="39" t="s">
        <v>68</v>
      </c>
      <c r="E29" s="72">
        <v>20000</v>
      </c>
      <c r="F29" s="45"/>
      <c r="G29" s="46"/>
      <c r="H29" s="47"/>
    </row>
    <row r="30" spans="1:8" ht="18" customHeight="1">
      <c r="A30" s="66" t="s">
        <v>69</v>
      </c>
      <c r="B30" s="67"/>
      <c r="C30" s="56" t="str">
        <f t="shared" si="0"/>
        <v>2260</v>
      </c>
      <c r="D30" s="39" t="s">
        <v>70</v>
      </c>
      <c r="E30" s="69">
        <v>10000</v>
      </c>
      <c r="F30" s="90"/>
      <c r="G30" s="91"/>
      <c r="H30" s="70"/>
    </row>
    <row r="31" spans="1:8" ht="18" customHeight="1">
      <c r="A31" s="66" t="s">
        <v>71</v>
      </c>
      <c r="B31" s="67"/>
      <c r="C31" s="56" t="str">
        <f t="shared" si="0"/>
        <v>4040</v>
      </c>
      <c r="D31" s="39" t="s">
        <v>72</v>
      </c>
      <c r="E31" s="69">
        <v>90000</v>
      </c>
      <c r="F31" s="90"/>
      <c r="G31" s="91"/>
      <c r="H31" s="70"/>
    </row>
    <row r="32" spans="1:8" ht="18" customHeight="1">
      <c r="A32" s="66" t="s">
        <v>73</v>
      </c>
      <c r="B32" s="67"/>
      <c r="C32" s="56" t="str">
        <f t="shared" si="0"/>
        <v>4290</v>
      </c>
      <c r="D32" s="39" t="s">
        <v>74</v>
      </c>
      <c r="E32" s="69">
        <v>10000</v>
      </c>
      <c r="F32" s="90"/>
      <c r="G32" s="91"/>
      <c r="H32" s="70"/>
    </row>
    <row r="33" spans="1:8" ht="18" customHeight="1">
      <c r="A33" s="66" t="s">
        <v>75</v>
      </c>
      <c r="B33" s="67"/>
      <c r="C33" s="56" t="str">
        <f t="shared" si="0"/>
        <v>5420</v>
      </c>
      <c r="D33" s="39" t="s">
        <v>76</v>
      </c>
      <c r="E33" s="69">
        <v>10000</v>
      </c>
      <c r="F33" s="90"/>
      <c r="G33" s="91"/>
      <c r="H33" s="70"/>
    </row>
    <row r="34" spans="1:8" ht="18" customHeight="1">
      <c r="A34" s="66" t="s">
        <v>77</v>
      </c>
      <c r="B34" s="67"/>
      <c r="C34" s="56" t="str">
        <f t="shared" si="0"/>
        <v>5450</v>
      </c>
      <c r="D34" s="39" t="s">
        <v>78</v>
      </c>
      <c r="E34" s="69">
        <v>20000</v>
      </c>
      <c r="F34" s="90"/>
      <c r="G34" s="91"/>
      <c r="H34" s="70"/>
    </row>
    <row r="35" spans="1:8" ht="18" customHeight="1">
      <c r="A35" s="66" t="s">
        <v>79</v>
      </c>
      <c r="B35" s="67"/>
      <c r="C35" s="56" t="str">
        <f t="shared" si="0"/>
        <v>5511</v>
      </c>
      <c r="D35" s="39" t="s">
        <v>80</v>
      </c>
      <c r="E35" s="69">
        <v>60000</v>
      </c>
      <c r="F35" s="90"/>
      <c r="G35" s="91"/>
      <c r="H35" s="70"/>
    </row>
    <row r="36" spans="1:8" ht="18" customHeight="1">
      <c r="A36" s="66" t="s">
        <v>81</v>
      </c>
      <c r="B36" s="67"/>
      <c r="C36" s="56" t="str">
        <f t="shared" si="0"/>
        <v>5570</v>
      </c>
      <c r="D36" s="39" t="s">
        <v>82</v>
      </c>
      <c r="E36" s="69">
        <v>10000</v>
      </c>
      <c r="F36" s="90"/>
      <c r="G36" s="91"/>
      <c r="H36" s="70"/>
    </row>
    <row r="37" spans="1:9" ht="18" customHeight="1" thickBot="1">
      <c r="A37" s="48"/>
      <c r="B37" s="49" t="s">
        <v>22</v>
      </c>
      <c r="C37" s="50"/>
      <c r="D37" s="51"/>
      <c r="E37" s="87">
        <f>SUM(E19:E36)</f>
        <v>1668000</v>
      </c>
      <c r="F37" s="52">
        <f>F19+F28</f>
        <v>0</v>
      </c>
      <c r="G37" s="52">
        <f>G19+G28</f>
        <v>0</v>
      </c>
      <c r="H37" s="53">
        <f>H19+H28</f>
        <v>0</v>
      </c>
      <c r="I37" s="58"/>
    </row>
    <row r="38" spans="1:8" ht="18" customHeight="1">
      <c r="A38" s="27"/>
      <c r="B38" s="27"/>
      <c r="C38" s="27"/>
      <c r="D38" s="28"/>
      <c r="E38" s="80"/>
      <c r="F38" s="54"/>
      <c r="G38" s="54"/>
      <c r="H38" s="54"/>
    </row>
    <row r="39" spans="1:8" ht="18" customHeight="1" thickBot="1">
      <c r="A39" s="55" t="s">
        <v>23</v>
      </c>
      <c r="B39" s="20"/>
      <c r="C39" s="20"/>
      <c r="D39" s="21"/>
      <c r="E39" s="80"/>
      <c r="F39" s="27"/>
      <c r="G39" s="27"/>
      <c r="H39" s="27"/>
    </row>
    <row r="40" spans="1:10" ht="18" customHeight="1">
      <c r="A40" s="30"/>
      <c r="B40" s="31"/>
      <c r="C40" s="59"/>
      <c r="D40" s="60"/>
      <c r="E40" s="81" t="s">
        <v>12</v>
      </c>
      <c r="F40" s="32" t="s">
        <v>13</v>
      </c>
      <c r="G40" s="34" t="s">
        <v>14</v>
      </c>
      <c r="H40" s="35" t="s">
        <v>15</v>
      </c>
      <c r="I40" s="61"/>
      <c r="J40" s="61"/>
    </row>
    <row r="41" spans="1:10" ht="18" customHeight="1" hidden="1">
      <c r="A41" s="36" t="s">
        <v>24</v>
      </c>
      <c r="B41" s="37"/>
      <c r="C41" s="62"/>
      <c r="D41" s="63"/>
      <c r="E41" s="92">
        <v>244000</v>
      </c>
      <c r="F41" s="40"/>
      <c r="G41" s="41"/>
      <c r="H41" s="42"/>
      <c r="I41" s="61"/>
      <c r="J41" s="61"/>
    </row>
    <row r="42" spans="1:10" ht="18" customHeight="1" hidden="1">
      <c r="A42" s="66" t="s">
        <v>25</v>
      </c>
      <c r="B42" s="37"/>
      <c r="C42" s="37"/>
      <c r="D42" s="64"/>
      <c r="E42" s="72">
        <v>651000</v>
      </c>
      <c r="F42" s="45"/>
      <c r="G42" s="46"/>
      <c r="H42" s="47"/>
      <c r="I42" s="65"/>
      <c r="J42" s="65"/>
    </row>
    <row r="43" spans="1:10" ht="18" customHeight="1" hidden="1">
      <c r="A43" s="66" t="s">
        <v>26</v>
      </c>
      <c r="B43" s="37"/>
      <c r="C43" s="37"/>
      <c r="D43" s="64"/>
      <c r="E43" s="72">
        <v>50000</v>
      </c>
      <c r="F43" s="45"/>
      <c r="G43" s="46"/>
      <c r="H43" s="47"/>
      <c r="I43" s="65"/>
      <c r="J43" s="65"/>
    </row>
    <row r="44" spans="1:8" ht="18" customHeight="1" hidden="1">
      <c r="A44" s="66" t="s">
        <v>27</v>
      </c>
      <c r="B44" s="37"/>
      <c r="C44" s="37"/>
      <c r="D44" s="64"/>
      <c r="E44" s="72">
        <v>41000</v>
      </c>
      <c r="F44" s="45"/>
      <c r="G44" s="46"/>
      <c r="H44" s="47"/>
    </row>
    <row r="45" spans="1:8" ht="18" customHeight="1">
      <c r="A45" s="66" t="s">
        <v>83</v>
      </c>
      <c r="B45" s="67"/>
      <c r="C45" s="67"/>
      <c r="D45" s="68" t="s">
        <v>84</v>
      </c>
      <c r="E45" s="69">
        <f>SUM(E41:E44)</f>
        <v>986000</v>
      </c>
      <c r="F45" s="69">
        <f>SUM(F41:F44)</f>
        <v>0</v>
      </c>
      <c r="G45" s="69">
        <f>SUM(G41:G44)</f>
        <v>0</v>
      </c>
      <c r="H45" s="69">
        <f>SUM(H41:H44)</f>
        <v>0</v>
      </c>
    </row>
    <row r="46" spans="1:8" ht="18" customHeight="1" hidden="1">
      <c r="A46" s="66" t="s">
        <v>28</v>
      </c>
      <c r="B46" s="67"/>
      <c r="C46" s="67"/>
      <c r="D46" s="68"/>
      <c r="E46" s="69">
        <v>8000</v>
      </c>
      <c r="F46" s="90"/>
      <c r="G46" s="91"/>
      <c r="H46" s="70"/>
    </row>
    <row r="47" spans="1:8" ht="18" customHeight="1" hidden="1">
      <c r="A47" s="66" t="s">
        <v>29</v>
      </c>
      <c r="B47" s="67"/>
      <c r="C47" s="67"/>
      <c r="D47" s="68"/>
      <c r="E47" s="69">
        <v>4000</v>
      </c>
      <c r="F47" s="90"/>
      <c r="G47" s="91"/>
      <c r="H47" s="70"/>
    </row>
    <row r="48" spans="1:8" ht="18" customHeight="1" hidden="1">
      <c r="A48" s="66" t="s">
        <v>30</v>
      </c>
      <c r="B48" s="67"/>
      <c r="C48" s="67"/>
      <c r="D48" s="68"/>
      <c r="E48" s="69">
        <v>12000</v>
      </c>
      <c r="F48" s="90"/>
      <c r="G48" s="91"/>
      <c r="H48" s="70"/>
    </row>
    <row r="49" spans="1:8" ht="18" customHeight="1" hidden="1">
      <c r="A49" s="66" t="s">
        <v>31</v>
      </c>
      <c r="B49" s="67"/>
      <c r="C49" s="67"/>
      <c r="D49" s="68"/>
      <c r="E49" s="69">
        <v>4000</v>
      </c>
      <c r="F49" s="90"/>
      <c r="G49" s="91"/>
      <c r="H49" s="70"/>
    </row>
    <row r="50" spans="1:8" ht="18" customHeight="1" hidden="1">
      <c r="A50" s="36" t="s">
        <v>32</v>
      </c>
      <c r="B50" s="67"/>
      <c r="C50" s="67"/>
      <c r="D50" s="68"/>
      <c r="E50" s="69">
        <v>6000</v>
      </c>
      <c r="F50" s="90"/>
      <c r="G50" s="91"/>
      <c r="H50" s="70"/>
    </row>
    <row r="51" spans="1:8" ht="18" customHeight="1" hidden="1">
      <c r="A51" s="66" t="s">
        <v>85</v>
      </c>
      <c r="B51" s="67"/>
      <c r="C51" s="67"/>
      <c r="D51" s="68"/>
      <c r="E51" s="69">
        <v>375000</v>
      </c>
      <c r="F51" s="90"/>
      <c r="G51" s="91"/>
      <c r="H51" s="70"/>
    </row>
    <row r="52" spans="1:8" ht="18" customHeight="1">
      <c r="A52" s="66" t="s">
        <v>33</v>
      </c>
      <c r="B52" s="67"/>
      <c r="C52" s="67"/>
      <c r="D52" s="68" t="s">
        <v>84</v>
      </c>
      <c r="E52" s="69">
        <f>SUM(E46:E51)</f>
        <v>409000</v>
      </c>
      <c r="F52" s="69">
        <f>SUM(F46:F51)</f>
        <v>0</v>
      </c>
      <c r="G52" s="69">
        <f>SUM(G46:G51)</f>
        <v>0</v>
      </c>
      <c r="H52" s="69">
        <f>SUM(H46:H51)</f>
        <v>0</v>
      </c>
    </row>
    <row r="53" spans="1:8" ht="18" customHeight="1" hidden="1">
      <c r="A53" s="66" t="s">
        <v>34</v>
      </c>
      <c r="B53" s="67"/>
      <c r="C53" s="67"/>
      <c r="D53" s="68"/>
      <c r="E53" s="69">
        <f>85000</f>
        <v>85000</v>
      </c>
      <c r="F53" s="90"/>
      <c r="G53" s="91"/>
      <c r="H53" s="70"/>
    </row>
    <row r="54" spans="1:8" ht="18" customHeight="1" hidden="1">
      <c r="A54" s="66" t="s">
        <v>35</v>
      </c>
      <c r="B54" s="67"/>
      <c r="C54" s="67"/>
      <c r="D54" s="68"/>
      <c r="E54" s="69">
        <v>12000</v>
      </c>
      <c r="F54" s="90"/>
      <c r="G54" s="91"/>
      <c r="H54" s="70"/>
    </row>
    <row r="55" spans="1:8" ht="18" customHeight="1">
      <c r="A55" s="66" t="s">
        <v>36</v>
      </c>
      <c r="B55" s="67"/>
      <c r="C55" s="67"/>
      <c r="D55" s="68" t="s">
        <v>84</v>
      </c>
      <c r="E55" s="69">
        <f>SUM(E53:E54)</f>
        <v>97000</v>
      </c>
      <c r="F55" s="69">
        <f>SUM(F53:F54)</f>
        <v>0</v>
      </c>
      <c r="G55" s="69">
        <f>SUM(G53:G54)</f>
        <v>0</v>
      </c>
      <c r="H55" s="70"/>
    </row>
    <row r="56" spans="1:8" ht="18" customHeight="1" hidden="1">
      <c r="A56" s="66" t="s">
        <v>37</v>
      </c>
      <c r="B56" s="67"/>
      <c r="C56" s="67"/>
      <c r="D56" s="68"/>
      <c r="E56" s="69">
        <v>12000</v>
      </c>
      <c r="F56" s="90"/>
      <c r="G56" s="91"/>
      <c r="H56" s="70"/>
    </row>
    <row r="57" spans="1:8" ht="18" customHeight="1" hidden="1">
      <c r="A57" s="66" t="s">
        <v>38</v>
      </c>
      <c r="B57" s="67"/>
      <c r="C57" s="67"/>
      <c r="D57" s="68"/>
      <c r="E57" s="69">
        <v>4000</v>
      </c>
      <c r="F57" s="90">
        <f>F42+F43+F44</f>
        <v>0</v>
      </c>
      <c r="G57" s="91">
        <f>G42+G43+G44</f>
        <v>0</v>
      </c>
      <c r="H57" s="70">
        <f>H42+H43+H44</f>
        <v>0</v>
      </c>
    </row>
    <row r="58" spans="1:8" ht="18" customHeight="1">
      <c r="A58" s="66" t="s">
        <v>39</v>
      </c>
      <c r="B58" s="67"/>
      <c r="C58" s="67"/>
      <c r="D58" s="68" t="s">
        <v>84</v>
      </c>
      <c r="E58" s="69">
        <f>SUM(E56:E57)</f>
        <v>16000</v>
      </c>
      <c r="F58" s="69">
        <f>SUM(F56:F57)</f>
        <v>0</v>
      </c>
      <c r="G58" s="69">
        <f>SUM(G56:G57)</f>
        <v>0</v>
      </c>
      <c r="H58" s="69">
        <f>SUM(H56:H57)</f>
        <v>0</v>
      </c>
    </row>
    <row r="59" spans="1:8" ht="18" customHeight="1">
      <c r="A59" s="36" t="s">
        <v>40</v>
      </c>
      <c r="B59" s="67"/>
      <c r="C59" s="67"/>
      <c r="D59" s="39" t="s">
        <v>84</v>
      </c>
      <c r="E59" s="69">
        <v>160000</v>
      </c>
      <c r="F59" s="90"/>
      <c r="G59" s="91"/>
      <c r="H59" s="70"/>
    </row>
    <row r="60" spans="1:10" ht="15" customHeight="1" thickBot="1">
      <c r="A60" s="48"/>
      <c r="B60" s="49" t="s">
        <v>22</v>
      </c>
      <c r="C60" s="49"/>
      <c r="D60" s="93"/>
      <c r="E60" s="52">
        <f>E45+E52+E55+E58+E59</f>
        <v>1668000</v>
      </c>
      <c r="F60" s="52">
        <f>F45+F52+F55+F58+F59</f>
        <v>0</v>
      </c>
      <c r="G60" s="52">
        <f>G45+G52+G55+G58+G59</f>
        <v>0</v>
      </c>
      <c r="H60" s="52">
        <f>H45+H52+H55+H58+H59</f>
        <v>0</v>
      </c>
      <c r="I60" s="71"/>
      <c r="J60" s="71"/>
    </row>
    <row r="61" spans="1:8" ht="13.5">
      <c r="A61" s="27"/>
      <c r="C61" s="27"/>
      <c r="D61" s="28"/>
      <c r="E61" s="80"/>
      <c r="F61" s="27"/>
      <c r="G61" s="27"/>
      <c r="H61" s="27"/>
    </row>
    <row r="62" spans="1:8" ht="13.5">
      <c r="A62" s="27" t="s">
        <v>41</v>
      </c>
      <c r="B62" s="27"/>
      <c r="C62" s="27"/>
      <c r="D62" s="28"/>
      <c r="E62" s="80"/>
      <c r="F62" s="54"/>
      <c r="G62" s="54"/>
      <c r="H62" s="54"/>
    </row>
    <row r="63" ht="12.75">
      <c r="A63" s="74" t="s">
        <v>42</v>
      </c>
    </row>
    <row r="64" ht="12.75">
      <c r="A64" s="74" t="s">
        <v>86</v>
      </c>
    </row>
    <row r="65" ht="12.75">
      <c r="A65" s="74" t="s">
        <v>43</v>
      </c>
    </row>
    <row r="66" ht="12.75">
      <c r="A66" s="74"/>
    </row>
  </sheetData>
  <printOptions/>
  <pageMargins left="0.77" right="0.75" top="0.72" bottom="1.16" header="0.5" footer="1.0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recordj</cp:lastModifiedBy>
  <dcterms:created xsi:type="dcterms:W3CDTF">2003-09-18T16:00:52Z</dcterms:created>
  <dcterms:modified xsi:type="dcterms:W3CDTF">2003-09-22T16:56:53Z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-618576868</vt:i4>
  </property>
  <property fmtid="{D5CDD505-2E9C-101B-9397-08002B2CF9AE}" pid="4" name="_EmailSubje">
    <vt:lpwstr>Dupuis_FiscaltoCouncil.xls</vt:lpwstr>
  </property>
  <property fmtid="{D5CDD505-2E9C-101B-9397-08002B2CF9AE}" pid="5" name="_AuthorEma">
    <vt:lpwstr>Jim.Record@METROKC.GOV</vt:lpwstr>
  </property>
  <property fmtid="{D5CDD505-2E9C-101B-9397-08002B2CF9AE}" pid="6" name="_AuthorEmailDisplayNa">
    <vt:lpwstr>Record, Jim</vt:lpwstr>
  </property>
</Properties>
</file>