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name" sheetId="1" r:id="rId1"/>
  </sheets>
  <externalReferences>
    <externalReference r:id="rId4"/>
  </externalReferences>
  <definedNames>
    <definedName name="_xlnm.Print_Area" localSheetId="0">'name'!$A$1:$H$39</definedName>
  </definedNames>
  <calcPr fullCalcOnLoad="1"/>
</workbook>
</file>

<file path=xl/sharedStrings.xml><?xml version="1.0" encoding="utf-8"?>
<sst xmlns="http://schemas.openxmlformats.org/spreadsheetml/2006/main" count="50" uniqueCount="45">
  <si>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</si>
  <si>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</si>
  <si>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</si>
  <si>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</si>
  <si>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</si>
  <si>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</si>
  <si>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</si>
  <si>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</si>
  <si>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</si>
  <si>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</si>
  <si>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</si>
  <si>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</si>
  <si>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</si>
  <si>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</si>
  <si>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</si>
  <si>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  Public Safety Employees Union (Sheriff’s Office); Automated Fingerprint Identification System (AFIS)</t>
  </si>
  <si>
    <t>Affected Agency and/or Agencies:   AFIS</t>
  </si>
  <si>
    <t>Note Prepared By:  Kate Davis</t>
  </si>
  <si>
    <t>Note Reviewed By:   Krista Camenzind</t>
  </si>
  <si>
    <t>AFIS</t>
  </si>
  <si>
    <t>Salaries and Benefits (On-going)</t>
  </si>
  <si>
    <t>Retroactive Pay and Lump Sum Payments (One time)</t>
  </si>
  <si>
    <t>Less Salary and Wage Contingencies in the Budget</t>
  </si>
  <si>
    <t>Retroactive pay calculations were based on the following step and range increases over 2006 levels and were applied to actuals.</t>
  </si>
  <si>
    <t>2008 increases were applied to budgeted salary levels.</t>
  </si>
  <si>
    <t>Job Class</t>
  </si>
  <si>
    <t xml:space="preserve">2006 Increase </t>
  </si>
  <si>
    <t>2007 Increase</t>
  </si>
  <si>
    <t>2008 Increase</t>
  </si>
  <si>
    <t>Forensics Operations Manager</t>
  </si>
  <si>
    <t>ID Operations Manager</t>
  </si>
  <si>
    <t>Identification Supervisor</t>
  </si>
  <si>
    <t>Identification Technician</t>
  </si>
  <si>
    <t>Latent Print Examiner</t>
  </si>
  <si>
    <t>Latent Print &amp; Photo Lab Supervisor</t>
  </si>
  <si>
    <t>Project / Program Manager III (Reclass)</t>
  </si>
  <si>
    <t>2006 Retroactive Pay</t>
  </si>
  <si>
    <t>2007 Retroactive Pay</t>
  </si>
  <si>
    <t>2008 Lump Sum</t>
  </si>
  <si>
    <t>2008 Salary</t>
  </si>
  <si>
    <t>Total</t>
  </si>
  <si>
    <t>Salaries</t>
  </si>
  <si>
    <t>Payroll Taxes</t>
  </si>
  <si>
    <t>Assumes 15% Payroll taxes.</t>
  </si>
  <si>
    <t>Outyear on-going costs assume 4% increase per year.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</si>
</sst>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7" fontId="4" fillId="0" borderId="16" xfId="15" applyNumberFormat="1" applyFont="1" applyBorder="1" applyAlignment="1">
      <alignment horizontal="center"/>
    </xf>
    <xf numFmtId="167" fontId="4" fillId="0" borderId="18" xfId="15" applyNumberFormat="1" applyFont="1" applyBorder="1" applyAlignment="1">
      <alignment horizontal="center"/>
    </xf>
    <xf numFmtId="167" fontId="4" fillId="0" borderId="16" xfId="15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Alignment="1" quotePrefix="1">
      <alignment/>
    </xf>
    <xf numFmtId="0" fontId="4" fillId="0" borderId="17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/>
    </xf>
    <xf numFmtId="10" fontId="4" fillId="0" borderId="29" xfId="19" applyNumberFormat="1" applyFont="1" applyBorder="1" applyAlignment="1">
      <alignment/>
    </xf>
    <xf numFmtId="10" fontId="4" fillId="0" borderId="26" xfId="19" applyNumberFormat="1" applyFont="1" applyBorder="1" applyAlignment="1">
      <alignment/>
    </xf>
    <xf numFmtId="10" fontId="4" fillId="0" borderId="27" xfId="19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0" fontId="4" fillId="0" borderId="32" xfId="19" applyNumberFormat="1" applyFont="1" applyBorder="1" applyAlignment="1">
      <alignment/>
    </xf>
    <xf numFmtId="10" fontId="4" fillId="0" borderId="0" xfId="19" applyNumberFormat="1" applyFont="1" applyBorder="1" applyAlignment="1">
      <alignment/>
    </xf>
    <xf numFmtId="10" fontId="4" fillId="0" borderId="33" xfId="19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10" fontId="4" fillId="0" borderId="34" xfId="19" applyNumberFormat="1" applyFont="1" applyBorder="1" applyAlignment="1">
      <alignment/>
    </xf>
    <xf numFmtId="10" fontId="4" fillId="0" borderId="36" xfId="19" applyNumberFormat="1" applyFont="1" applyBorder="1" applyAlignment="1">
      <alignment/>
    </xf>
    <xf numFmtId="10" fontId="4" fillId="0" borderId="35" xfId="19" applyNumberFormat="1" applyFont="1" applyBorder="1" applyAlignment="1">
      <alignment/>
    </xf>
    <xf numFmtId="167" fontId="4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%20Fiscal%20Note%20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2008 Increase over Budgeted"/>
      <sheetName val="2008 Overtime"/>
      <sheetName val="Sheet6"/>
      <sheetName val="2006 and 2007 Retroactive Pay"/>
      <sheetName val="ARMS - April"/>
      <sheetName val="Sheet1"/>
      <sheetName val="Sheet3"/>
      <sheetName val="Sheet2"/>
      <sheetName val="J McCoy Work"/>
    </sheetNames>
    <sheetDataSet>
      <sheetData sheetId="1">
        <row r="65">
          <cell r="P65">
            <v>314000.52859999985</v>
          </cell>
        </row>
        <row r="66">
          <cell r="P66">
            <v>12410.20068189036</v>
          </cell>
        </row>
        <row r="67">
          <cell r="P67">
            <v>9703</v>
          </cell>
        </row>
      </sheetData>
      <sheetData sheetId="4">
        <row r="69">
          <cell r="I69">
            <v>166863.47304388206</v>
          </cell>
          <cell r="K69">
            <v>274910.78120052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00390625" style="4" customWidth="1"/>
    <col min="2" max="3" width="18.8515625" style="4" bestFit="1" customWidth="1"/>
    <col min="4" max="4" width="14.7109375" style="4" bestFit="1" customWidth="1"/>
    <col min="5" max="5" width="12.57421875" style="4" bestFit="1" customWidth="1"/>
    <col min="6" max="6" width="13.57421875" style="4" customWidth="1"/>
    <col min="7" max="7" width="13.7109375" style="4" customWidth="1"/>
    <col min="8" max="8" width="14.140625" style="4" customWidth="1"/>
    <col min="9" max="16384" width="9.140625" style="4" customWidth="1"/>
  </cols>
  <sheetData>
    <row r="1" spans="1:10" ht="15">
      <c r="A1" s="1"/>
      <c r="B1" s="1"/>
      <c r="C1" s="1"/>
      <c r="D1" s="2" t="s">
        <v>0</v>
      </c>
      <c r="E1" s="3"/>
      <c r="F1" s="1"/>
      <c r="G1" s="1"/>
      <c r="H1" s="1"/>
      <c r="I1" s="1"/>
      <c r="J1" s="1"/>
    </row>
    <row r="2" spans="1:9" ht="15.75" thickBot="1">
      <c r="A2" s="5"/>
      <c r="B2" s="3"/>
      <c r="C2" s="3"/>
      <c r="D2" s="3"/>
      <c r="E2" s="3"/>
      <c r="F2" s="3"/>
      <c r="G2" s="3"/>
      <c r="H2" s="3"/>
      <c r="I2" s="3"/>
    </row>
    <row r="3" spans="1:9" ht="18" customHeight="1" thickTop="1">
      <c r="A3" s="6" t="s">
        <v>14</v>
      </c>
      <c r="B3" s="7"/>
      <c r="C3" s="8"/>
      <c r="D3" s="8"/>
      <c r="E3" s="8"/>
      <c r="F3" s="8"/>
      <c r="G3" s="8"/>
      <c r="H3" s="9"/>
      <c r="I3" s="3"/>
    </row>
    <row r="4" spans="1:9" ht="18" customHeight="1">
      <c r="A4" s="10" t="s">
        <v>15</v>
      </c>
      <c r="B4" s="11"/>
      <c r="C4" s="12"/>
      <c r="D4" s="12"/>
      <c r="E4" s="12"/>
      <c r="F4" s="12"/>
      <c r="G4" s="12"/>
      <c r="H4" s="13"/>
      <c r="I4" s="3"/>
    </row>
    <row r="5" spans="1:8" ht="18" customHeight="1">
      <c r="A5" s="14" t="s">
        <v>16</v>
      </c>
      <c r="B5" s="15"/>
      <c r="C5" s="15"/>
      <c r="D5" s="15"/>
      <c r="E5" s="15"/>
      <c r="F5" s="15"/>
      <c r="G5" s="15"/>
      <c r="H5" s="16"/>
    </row>
    <row r="6" spans="1:8" ht="18" customHeight="1">
      <c r="A6" s="14" t="s">
        <v>17</v>
      </c>
      <c r="B6" s="15"/>
      <c r="C6" s="15"/>
      <c r="D6" s="15"/>
      <c r="E6" s="15"/>
      <c r="F6" s="15"/>
      <c r="G6" s="15"/>
      <c r="H6" s="16"/>
    </row>
    <row r="7" spans="1:8" ht="18" customHeight="1" thickBot="1">
      <c r="A7" s="17" t="s">
        <v>18</v>
      </c>
      <c r="B7" s="18"/>
      <c r="C7" s="18"/>
      <c r="D7" s="18"/>
      <c r="E7" s="18"/>
      <c r="F7" s="18"/>
      <c r="G7" s="18"/>
      <c r="H7" s="19"/>
    </row>
    <row r="8" spans="4:8" ht="18" customHeight="1" thickTop="1">
      <c r="D8" s="15"/>
      <c r="E8" s="15"/>
      <c r="F8" s="15"/>
      <c r="G8" s="15"/>
      <c r="H8" s="15"/>
    </row>
    <row r="9" ht="18" customHeight="1">
      <c r="A9" s="15" t="s">
        <v>1</v>
      </c>
    </row>
    <row r="10" spans="1:2" ht="18" customHeight="1" thickBot="1">
      <c r="A10" s="20" t="s">
        <v>2</v>
      </c>
      <c r="B10" s="15"/>
    </row>
    <row r="11" spans="1:8" ht="18" customHeight="1">
      <c r="A11" s="21" t="s">
        <v>3</v>
      </c>
      <c r="B11" s="22"/>
      <c r="C11" s="23" t="s">
        <v>4</v>
      </c>
      <c r="D11" s="23" t="s">
        <v>5</v>
      </c>
      <c r="E11" s="23">
        <v>2008</v>
      </c>
      <c r="F11" s="23">
        <v>2009</v>
      </c>
      <c r="G11" s="24">
        <v>2010</v>
      </c>
      <c r="H11" s="25">
        <v>2011</v>
      </c>
    </row>
    <row r="12" spans="1:8" ht="18" customHeight="1">
      <c r="A12" s="26"/>
      <c r="B12" s="27"/>
      <c r="C12" s="28" t="s">
        <v>6</v>
      </c>
      <c r="D12" s="28" t="s">
        <v>7</v>
      </c>
      <c r="E12" s="29"/>
      <c r="F12" s="29"/>
      <c r="G12" s="30"/>
      <c r="H12" s="31"/>
    </row>
    <row r="13" spans="1:8" ht="18" customHeight="1">
      <c r="A13" s="26"/>
      <c r="B13" s="27"/>
      <c r="C13" s="32"/>
      <c r="D13" s="28"/>
      <c r="E13" s="33"/>
      <c r="F13" s="33"/>
      <c r="G13" s="34"/>
      <c r="H13" s="35">
        <f>G13*1.03</f>
        <v>0</v>
      </c>
    </row>
    <row r="14" spans="1:8" ht="18" customHeight="1">
      <c r="A14" s="26"/>
      <c r="B14" s="27"/>
      <c r="C14" s="32"/>
      <c r="D14" s="28"/>
      <c r="E14" s="33"/>
      <c r="F14" s="33"/>
      <c r="G14" s="34"/>
      <c r="H14" s="35">
        <f>G14*1.03</f>
        <v>0</v>
      </c>
    </row>
    <row r="15" spans="1:8" ht="18" customHeight="1">
      <c r="A15" s="26"/>
      <c r="B15" s="27"/>
      <c r="C15" s="32"/>
      <c r="D15" s="36"/>
      <c r="E15" s="37"/>
      <c r="F15" s="37"/>
      <c r="G15" s="38"/>
      <c r="H15" s="39"/>
    </row>
    <row r="16" spans="1:8" ht="18" customHeight="1" thickBot="1">
      <c r="A16" s="40"/>
      <c r="B16" s="41" t="s">
        <v>8</v>
      </c>
      <c r="C16" s="42"/>
      <c r="D16" s="42"/>
      <c r="E16" s="43">
        <f>E13+E14</f>
        <v>0</v>
      </c>
      <c r="F16" s="43">
        <f>F13+F14</f>
        <v>0</v>
      </c>
      <c r="G16" s="43">
        <f>G13+G14</f>
        <v>0</v>
      </c>
      <c r="H16" s="44">
        <f>H13+H14</f>
        <v>0</v>
      </c>
    </row>
    <row r="17" spans="5:8" ht="18" customHeight="1">
      <c r="E17" s="45"/>
      <c r="F17" s="45"/>
      <c r="G17" s="45"/>
      <c r="H17" s="45"/>
    </row>
    <row r="18" spans="1:3" ht="18" customHeight="1" thickBot="1">
      <c r="A18" s="46" t="s">
        <v>9</v>
      </c>
      <c r="B18" s="15"/>
      <c r="C18" s="15"/>
    </row>
    <row r="19" spans="1:8" ht="18" customHeight="1">
      <c r="A19" s="21" t="s">
        <v>3</v>
      </c>
      <c r="B19" s="22"/>
      <c r="C19" s="23" t="s">
        <v>4</v>
      </c>
      <c r="D19" s="23" t="s">
        <v>10</v>
      </c>
      <c r="E19" s="23">
        <v>2008</v>
      </c>
      <c r="F19" s="23">
        <v>2009</v>
      </c>
      <c r="G19" s="24">
        <v>2010</v>
      </c>
      <c r="H19" s="25">
        <v>2011</v>
      </c>
    </row>
    <row r="20" spans="1:8" ht="18" customHeight="1">
      <c r="A20" s="26"/>
      <c r="B20" s="47"/>
      <c r="C20" s="28" t="s">
        <v>6</v>
      </c>
      <c r="D20" s="28"/>
      <c r="E20" s="29"/>
      <c r="F20" s="29"/>
      <c r="G20" s="30"/>
      <c r="H20" s="31"/>
    </row>
    <row r="21" spans="1:8" ht="18" customHeight="1">
      <c r="A21" s="26" t="s">
        <v>19</v>
      </c>
      <c r="B21" s="47"/>
      <c r="C21" s="32">
        <v>1220</v>
      </c>
      <c r="D21" s="28">
        <v>208</v>
      </c>
      <c r="E21" s="33">
        <f>E33</f>
        <v>781283.1810552361</v>
      </c>
      <c r="F21" s="33">
        <f>F33</f>
        <v>390387.2322211407</v>
      </c>
      <c r="G21" s="33">
        <f>G33</f>
        <v>406002.7215099863</v>
      </c>
      <c r="H21" s="35">
        <f>H33</f>
        <v>422242.8303703858</v>
      </c>
    </row>
    <row r="22" spans="1:8" ht="18" customHeight="1">
      <c r="A22" s="26"/>
      <c r="B22" s="47"/>
      <c r="C22" s="32"/>
      <c r="D22" s="48"/>
      <c r="E22" s="37"/>
      <c r="F22" s="33"/>
      <c r="G22" s="34"/>
      <c r="H22" s="35"/>
    </row>
    <row r="23" spans="1:8" ht="18" customHeight="1">
      <c r="A23" s="26"/>
      <c r="B23" s="47"/>
      <c r="C23" s="36"/>
      <c r="D23" s="36"/>
      <c r="E23" s="33"/>
      <c r="F23" s="33"/>
      <c r="G23" s="34"/>
      <c r="H23" s="35"/>
    </row>
    <row r="24" spans="1:9" ht="18" customHeight="1" thickBot="1">
      <c r="A24" s="40"/>
      <c r="B24" s="41" t="s">
        <v>11</v>
      </c>
      <c r="C24" s="42"/>
      <c r="D24" s="42"/>
      <c r="E24" s="43">
        <f>E21+E22</f>
        <v>781283.1810552361</v>
      </c>
      <c r="F24" s="43">
        <f>F21+F22</f>
        <v>390387.2322211407</v>
      </c>
      <c r="G24" s="43">
        <f>G21+G22</f>
        <v>406002.7215099863</v>
      </c>
      <c r="H24" s="44">
        <f>H21+H22</f>
        <v>422242.8303703858</v>
      </c>
      <c r="I24" s="49"/>
    </row>
    <row r="25" spans="5:8" ht="18" customHeight="1">
      <c r="E25" s="45"/>
      <c r="F25" s="45"/>
      <c r="G25" s="45"/>
      <c r="H25" s="45"/>
    </row>
    <row r="26" spans="1:4" ht="18" customHeight="1" thickBot="1">
      <c r="A26" s="46" t="s">
        <v>12</v>
      </c>
      <c r="B26" s="15"/>
      <c r="C26" s="15"/>
      <c r="D26" s="15"/>
    </row>
    <row r="27" spans="1:10" ht="18" customHeight="1">
      <c r="A27" s="21"/>
      <c r="B27" s="22"/>
      <c r="C27" s="50"/>
      <c r="D27" s="51"/>
      <c r="E27" s="23">
        <v>2008</v>
      </c>
      <c r="F27" s="23">
        <v>2009</v>
      </c>
      <c r="G27" s="24">
        <v>2010</v>
      </c>
      <c r="H27" s="25">
        <v>2011</v>
      </c>
      <c r="I27" s="15"/>
      <c r="J27" s="15"/>
    </row>
    <row r="28" spans="1:10" ht="18" customHeight="1">
      <c r="A28" s="26" t="s">
        <v>20</v>
      </c>
      <c r="B28" s="27"/>
      <c r="C28" s="52"/>
      <c r="D28" s="53"/>
      <c r="E28" s="54">
        <f>E52</f>
        <v>375372.33867417375</v>
      </c>
      <c r="F28" s="54">
        <f>E28*1.04</f>
        <v>390387.2322211407</v>
      </c>
      <c r="G28" s="54">
        <f>F28*1.04</f>
        <v>406002.7215099863</v>
      </c>
      <c r="H28" s="55">
        <f>G28*1.04</f>
        <v>422242.8303703858</v>
      </c>
      <c r="I28" s="15"/>
      <c r="J28" s="15"/>
    </row>
    <row r="29" spans="1:10" ht="18" customHeight="1">
      <c r="A29" s="26" t="s">
        <v>21</v>
      </c>
      <c r="B29" s="27"/>
      <c r="C29" s="27"/>
      <c r="D29" s="47"/>
      <c r="E29" s="56">
        <f>B52+C52+D52</f>
        <v>519198.8423810624</v>
      </c>
      <c r="F29" s="33"/>
      <c r="G29" s="34"/>
      <c r="H29" s="35"/>
      <c r="I29" s="49"/>
      <c r="J29" s="49"/>
    </row>
    <row r="30" spans="1:10" ht="18" customHeight="1">
      <c r="A30" s="26" t="s">
        <v>22</v>
      </c>
      <c r="B30" s="27"/>
      <c r="C30" s="27"/>
      <c r="D30" s="47"/>
      <c r="E30" s="56">
        <f>-113288</f>
        <v>-113288</v>
      </c>
      <c r="F30" s="33"/>
      <c r="G30" s="34"/>
      <c r="H30" s="35"/>
      <c r="I30" s="49"/>
      <c r="J30" s="49"/>
    </row>
    <row r="31" spans="1:8" ht="18" customHeight="1">
      <c r="A31" s="26"/>
      <c r="B31" s="27"/>
      <c r="C31" s="27"/>
      <c r="D31" s="47"/>
      <c r="E31" s="56"/>
      <c r="F31" s="33"/>
      <c r="G31" s="34"/>
      <c r="H31" s="35"/>
    </row>
    <row r="32" spans="1:8" ht="18" customHeight="1">
      <c r="A32" s="57"/>
      <c r="B32" s="58"/>
      <c r="C32" s="58"/>
      <c r="D32" s="59"/>
      <c r="E32" s="60"/>
      <c r="F32" s="60"/>
      <c r="G32" s="61"/>
      <c r="H32" s="62"/>
    </row>
    <row r="33" spans="1:10" ht="18" customHeight="1" thickBot="1">
      <c r="A33" s="40" t="s">
        <v>11</v>
      </c>
      <c r="B33" s="41"/>
      <c r="C33" s="41"/>
      <c r="D33" s="63"/>
      <c r="E33" s="43">
        <f>SUM(E28:E32)</f>
        <v>781283.1810552361</v>
      </c>
      <c r="F33" s="43">
        <f>SUM(F28:F32)</f>
        <v>390387.2322211407</v>
      </c>
      <c r="G33" s="43">
        <f>SUM(G28:G32)</f>
        <v>406002.7215099863</v>
      </c>
      <c r="H33" s="44">
        <f>SUM(H28:H32)</f>
        <v>422242.8303703858</v>
      </c>
      <c r="I33" s="45"/>
      <c r="J33" s="45"/>
    </row>
    <row r="34" spans="1:10" ht="18" customHeight="1">
      <c r="A34" s="4" t="s">
        <v>13</v>
      </c>
      <c r="E34" s="45"/>
      <c r="F34" s="45"/>
      <c r="G34" s="45"/>
      <c r="H34" s="45"/>
      <c r="I34" s="45"/>
      <c r="J34" s="45"/>
    </row>
    <row r="35" spans="5:10" ht="18" customHeight="1">
      <c r="E35" s="45"/>
      <c r="F35" s="45"/>
      <c r="G35" s="45"/>
      <c r="H35" s="45"/>
      <c r="I35" s="45"/>
      <c r="J35" s="45"/>
    </row>
    <row r="36" spans="1:10" ht="15">
      <c r="A36" s="4" t="s">
        <v>23</v>
      </c>
      <c r="E36" s="45"/>
      <c r="F36" s="45"/>
      <c r="G36" s="45"/>
      <c r="H36" s="45"/>
      <c r="I36" s="45"/>
      <c r="J36" s="45"/>
    </row>
    <row r="37" spans="1:10" ht="15">
      <c r="A37" s="4" t="s">
        <v>24</v>
      </c>
      <c r="E37" s="45"/>
      <c r="F37" s="45"/>
      <c r="G37" s="45"/>
      <c r="H37" s="45"/>
      <c r="I37" s="45"/>
      <c r="J37" s="45"/>
    </row>
    <row r="38" ht="15">
      <c r="A38" s="64"/>
    </row>
    <row r="39" spans="1:5" ht="15">
      <c r="A39" s="65" t="s">
        <v>25</v>
      </c>
      <c r="B39" s="66"/>
      <c r="C39" s="67" t="s">
        <v>26</v>
      </c>
      <c r="D39" s="27" t="s">
        <v>27</v>
      </c>
      <c r="E39" s="47" t="s">
        <v>28</v>
      </c>
    </row>
    <row r="40" spans="1:5" ht="15">
      <c r="A40" s="68" t="s">
        <v>29</v>
      </c>
      <c r="B40" s="59"/>
      <c r="C40" s="69">
        <v>0.0995</v>
      </c>
      <c r="D40" s="70">
        <v>0.0995</v>
      </c>
      <c r="E40" s="71">
        <v>0.0995</v>
      </c>
    </row>
    <row r="41" spans="1:5" ht="15">
      <c r="A41" s="72" t="s">
        <v>30</v>
      </c>
      <c r="B41" s="73"/>
      <c r="C41" s="74">
        <v>0.0486</v>
      </c>
      <c r="D41" s="75">
        <v>0.0995</v>
      </c>
      <c r="E41" s="76">
        <v>0.0995</v>
      </c>
    </row>
    <row r="42" spans="1:5" ht="15">
      <c r="A42" s="72" t="s">
        <v>31</v>
      </c>
      <c r="B42" s="73"/>
      <c r="C42" s="74">
        <v>0.0486</v>
      </c>
      <c r="D42" s="75">
        <v>0.09949999999999999</v>
      </c>
      <c r="E42" s="76">
        <v>0.15</v>
      </c>
    </row>
    <row r="43" spans="1:5" ht="15">
      <c r="A43" s="72" t="s">
        <v>32</v>
      </c>
      <c r="B43" s="73"/>
      <c r="C43" s="74">
        <v>0.0486</v>
      </c>
      <c r="D43" s="75">
        <v>0.09949999999999996</v>
      </c>
      <c r="E43" s="76">
        <v>0.09949999999999996</v>
      </c>
    </row>
    <row r="44" spans="1:5" ht="15">
      <c r="A44" s="72" t="s">
        <v>33</v>
      </c>
      <c r="B44" s="73"/>
      <c r="C44" s="74">
        <v>0.048599999999999983</v>
      </c>
      <c r="D44" s="75">
        <v>0.048599999999999983</v>
      </c>
      <c r="E44" s="76">
        <v>0.048599999999999983</v>
      </c>
    </row>
    <row r="45" spans="1:5" ht="15">
      <c r="A45" s="72" t="s">
        <v>34</v>
      </c>
      <c r="B45" s="73"/>
      <c r="C45" s="74">
        <v>0.0486</v>
      </c>
      <c r="D45" s="75">
        <v>0.0486</v>
      </c>
      <c r="E45" s="76">
        <v>0.0486</v>
      </c>
    </row>
    <row r="46" spans="1:5" ht="15">
      <c r="A46" s="77" t="s">
        <v>35</v>
      </c>
      <c r="B46" s="78"/>
      <c r="C46" s="79">
        <v>0.024</v>
      </c>
      <c r="D46" s="80">
        <v>0.0737</v>
      </c>
      <c r="E46" s="81">
        <v>0.125</v>
      </c>
    </row>
    <row r="47" spans="1:5" ht="15">
      <c r="A47" s="15"/>
      <c r="B47" s="15"/>
      <c r="C47" s="75"/>
      <c r="D47" s="75"/>
      <c r="E47" s="75"/>
    </row>
    <row r="49" spans="1:11" ht="15">
      <c r="A49" s="36"/>
      <c r="B49" s="36" t="s">
        <v>36</v>
      </c>
      <c r="C49" s="36" t="s">
        <v>37</v>
      </c>
      <c r="D49" s="36" t="s">
        <v>38</v>
      </c>
      <c r="E49" s="36" t="s">
        <v>39</v>
      </c>
      <c r="F49" s="33" t="s">
        <v>40</v>
      </c>
      <c r="G49" s="45"/>
      <c r="H49" s="45"/>
      <c r="I49" s="45"/>
      <c r="J49" s="45"/>
      <c r="K49" s="45"/>
    </row>
    <row r="50" spans="1:6" ht="15">
      <c r="A50" s="36" t="s">
        <v>41</v>
      </c>
      <c r="B50" s="56">
        <f>'[1]2006 and 2007 Retroactive Pay'!I69</f>
        <v>166863.47304388206</v>
      </c>
      <c r="C50" s="56">
        <f>'[1]2006 and 2007 Retroactive Pay'!K69</f>
        <v>274910.78120052</v>
      </c>
      <c r="D50" s="56">
        <f>'[1]2008 Increase over Budgeted'!P67</f>
        <v>9703</v>
      </c>
      <c r="E50" s="56">
        <f>SUM('[1]2008 Increase over Budgeted'!P65:P66)</f>
        <v>326410.7292818902</v>
      </c>
      <c r="F50" s="56">
        <f>SUM(B50:E50)</f>
        <v>777887.9835262923</v>
      </c>
    </row>
    <row r="51" spans="1:9" ht="15">
      <c r="A51" s="36" t="s">
        <v>42</v>
      </c>
      <c r="B51" s="56">
        <f>B50*0.15</f>
        <v>25029.520956582306</v>
      </c>
      <c r="C51" s="56">
        <f>C50*0.15</f>
        <v>41236.617180078</v>
      </c>
      <c r="D51" s="56">
        <f>D50*0.15</f>
        <v>1455.45</v>
      </c>
      <c r="E51" s="56">
        <f>E50*0.15</f>
        <v>48961.60939228353</v>
      </c>
      <c r="F51" s="56">
        <f>SUM(B51:E51)</f>
        <v>116683.19752894383</v>
      </c>
      <c r="G51" s="45"/>
      <c r="H51" s="45"/>
      <c r="I51" s="45"/>
    </row>
    <row r="52" spans="1:6" ht="15">
      <c r="A52" s="36" t="s">
        <v>40</v>
      </c>
      <c r="B52" s="56">
        <f>SUM(B50:B51)</f>
        <v>191892.99400046436</v>
      </c>
      <c r="C52" s="56">
        <f>SUM(C50:C51)</f>
        <v>316147.398380598</v>
      </c>
      <c r="D52" s="56">
        <f>SUM(D50:D51)</f>
        <v>11158.45</v>
      </c>
      <c r="E52" s="56">
        <f>SUM(E50:E51)</f>
        <v>375372.33867417375</v>
      </c>
      <c r="F52" s="56">
        <f>SUM(F50:F51)</f>
        <v>894571.1810552361</v>
      </c>
    </row>
    <row r="53" spans="1:6" ht="15">
      <c r="A53" s="15"/>
      <c r="B53" s="82"/>
      <c r="C53" s="82"/>
      <c r="D53" s="82"/>
      <c r="E53" s="82"/>
      <c r="F53" s="82"/>
    </row>
    <row r="54" spans="1:6" ht="15">
      <c r="A54" s="15" t="s">
        <v>43</v>
      </c>
      <c r="B54" s="82"/>
      <c r="C54" s="82"/>
      <c r="D54" s="82"/>
      <c r="E54" s="82"/>
      <c r="F54" s="82"/>
    </row>
    <row r="55" spans="1:6" ht="15">
      <c r="A55" s="15" t="s">
        <v>44</v>
      </c>
      <c r="B55" s="82"/>
      <c r="C55" s="82"/>
      <c r="D55" s="82"/>
      <c r="E55" s="82"/>
      <c r="F55" s="82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2000-05-03T17:14:44Z</cp:lastPrinted>
  <dcterms:created xsi:type="dcterms:W3CDTF">1999-06-02T23:29:55Z</dcterms:created>
  <dcterms:modified xsi:type="dcterms:W3CDTF">2008-06-04T16:01:55Z</dcterms:modified>
  <cp:category/>
  <cp:version/>
  <cp:contentType/>
  <cp:contentStatus/>
</cp:coreProperties>
</file>