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3780" yWindow="8055" windowWidth="16590" windowHeight="2220" tabRatio="564" activeTab="0"/>
  </bookViews>
  <sheets>
    <sheet name="Financial Plan" sheetId="12" r:id="rId1"/>
  </sheet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sfda" hidden="1">{"NonWhole",#N/A,FALSE,"ReorgRevisted"}</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riminal" hidden="1">{"NonWhole",#N/A,FALSE,"ReorgRevisted"}</definedName>
    <definedName name="cxs" hidden="1">{"Whole",#N/A,FALSE,"ReorgRevisted"}</definedName>
    <definedName name="d" hidden="1">{"NonWhole",#N/A,FALSE,"ReorgRevisted"}</definedName>
    <definedName name="ddd.ext" hidden="1">{"NonWhole",#N/A,FALSE,"ReorgRevisted"}</definedName>
    <definedName name="donya" hidden="1">{"Whole",#N/A,FALSE,"ReorgRevisted"}</definedName>
    <definedName name="efg" hidden="1">{"cxtransfer",#N/A,FALSE,"ReorgRevisted"}</definedName>
    <definedName name="FinPlan" hidden="1">{"Whole",#N/A,FALSE,"ReorgRevisted"}</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r" hidden="1">{"NonWhole",#N/A,FALSE,"ReorgRevisted"}</definedName>
    <definedName name="FS" hidden="1">{"Dis",#N/A,FALSE,"ReorgRevisted"}</definedName>
    <definedName name="gg" hidden="1">{"Dis",#N/A,FALSE,"ReorgRevisted"}</definedName>
    <definedName name="iii" hidden="1">{"Dis",#N/A,FALSE,"ReorgRevisted"}</definedName>
    <definedName name="inn" hidden="1">{"NonWhole",#N/A,FALSE,"ReorgRevisted"}</definedName>
    <definedName name="k" hidden="1">{"NonWhole",#N/A,FALSE,"ReorgRevisted"}</definedName>
    <definedName name="kk" hidden="1">{"cxtransfer",#N/A,FALSE,"ReorgRevisted"}</definedName>
    <definedName name="mental" hidden="1">{"NonWhole",#N/A,FALSE,"ReorgRevisted"}</definedName>
    <definedName name="ob" hidden="1">{"cxtransfer",#N/A,FALSE,"ReorgRevisted"}</definedName>
    <definedName name="p" hidden="1">{"Dis",#N/A,FALSE,"ReorgRevisted"}</definedName>
    <definedName name="qqq" hidden="1">{"Dis",#N/A,FALSE,"ReorgRevisted"}</definedName>
    <definedName name="qqqqq" hidden="1">{"Dis",#N/A,FALSE,"ReorgRevisted"}</definedName>
    <definedName name="re" hidden="1">{"Dis",#N/A,FALSE,"ReorgRevisted"}</definedName>
    <definedName name="rename" hidden="1">{"NonWhole",#N/A,FALSE,"ReorgRevisted"}</definedName>
    <definedName name="rod" hidden="1">{"NonWhole",#N/A,FALSE,"ReorgRevisted"}</definedName>
    <definedName name="sad" hidden="1">{"NonWhole",#N/A,FALSE,"ReorgRevisted"}</definedName>
    <definedName name="sdd" hidden="1">{"NonWhole",#N/A,FALSE,"ReorgRevisted"}</definedName>
    <definedName name="sick.sick" hidden="1">{"Whole",#N/A,FALSE,"ReorgRevisted"}</definedName>
    <definedName name="sod" hidden="1">{"NonWhole",#N/A,FALSE,"ReorgRevisted"}</definedName>
    <definedName name="steps" hidden="1">{"cxtransfer",#N/A,FALSE,"ReorgRevisted"}</definedName>
    <definedName name="v" hidden="1">{"cxtransfer",#N/A,FALSE,"ReorgRevisted"}</definedName>
    <definedName name="w" hidden="1">{"Dis",#N/A,FALSE,"ReorgRevisted"}</definedName>
    <definedName name="wa" hidden="1">{"Dis",#N/A,FALSE,"ReorgRevisted"}</definedName>
    <definedName name="waa" hidden="1">{"Dis",#N/A,FALSE,"ReorgRevisted"}</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s" hidden="1">{"Dis",#N/A,FALSE,"ReorgRevisted"}</definedName>
    <definedName name="za" hidden="1">{"cxtransfer",#N/A,FALSE,"ReorgRevisted"}</definedName>
    <definedName name="zz" hidden="1">{"Dis",#N/A,FALSE,"ReorgRevisted"}</definedName>
    <definedName name="zzz" hidden="1">{"cxtransfer",#N/A,FALSE,"ReorgRevisted"}</definedName>
  </definedNames>
  <calcPr calcId="152511"/>
</workbook>
</file>

<file path=xl/sharedStrings.xml><?xml version="1.0" encoding="utf-8"?>
<sst xmlns="http://schemas.openxmlformats.org/spreadsheetml/2006/main" count="46" uniqueCount="46">
  <si>
    <t>Category</t>
  </si>
  <si>
    <t xml:space="preserve">Beginning Fund Balance </t>
  </si>
  <si>
    <t>Revenues</t>
  </si>
  <si>
    <t>Total Revenues</t>
  </si>
  <si>
    <t xml:space="preserve">Expenditures </t>
  </si>
  <si>
    <t>Total Expenditures</t>
  </si>
  <si>
    <t>Total Other Fund Transactions</t>
  </si>
  <si>
    <t>Total Reserves</t>
  </si>
  <si>
    <t xml:space="preserve">Reserve Shortfall </t>
  </si>
  <si>
    <t>Ending Undesignated Fund Balance</t>
  </si>
  <si>
    <t>Financial Plan Notes</t>
  </si>
  <si>
    <t>Other Fund Transactions</t>
  </si>
  <si>
    <t>Ending Fund Balance</t>
  </si>
  <si>
    <t>Reserves</t>
  </si>
  <si>
    <t>2021-2022 Projected</t>
  </si>
  <si>
    <t>Interest / Other</t>
  </si>
  <si>
    <t>Tourism Promotion</t>
  </si>
  <si>
    <t>2023-2024 Projected</t>
  </si>
  <si>
    <t>2025-2026 Projected</t>
  </si>
  <si>
    <t>2027-2028 Projected</t>
  </si>
  <si>
    <t>B4C Debt Service</t>
  </si>
  <si>
    <t>Debt Service Reserve</t>
  </si>
  <si>
    <t>Homeless Youth</t>
  </si>
  <si>
    <t>Seattle PFD Allocation</t>
  </si>
  <si>
    <t>2029-2030</t>
  </si>
  <si>
    <t>2031-2032</t>
  </si>
  <si>
    <t>TOD Debt Service</t>
  </si>
  <si>
    <t>2019-2020 Estimated</t>
  </si>
  <si>
    <t>B4 Equity</t>
  </si>
  <si>
    <t>B4 Equity repayment</t>
  </si>
  <si>
    <t>Bond Proceeds</t>
  </si>
  <si>
    <t>4Culture Programs</t>
  </si>
  <si>
    <t>Interest payments</t>
  </si>
  <si>
    <t>Expenditure Reserve</t>
  </si>
  <si>
    <t>Administration and Overhead</t>
  </si>
  <si>
    <t>2019-2020 Adopted Budget ties to PBCS. Out year revenue and expenditure inflation assumptions are consistent with figures provided by PSB and/or OEFA.</t>
  </si>
  <si>
    <t>Reserve Notes: Debt service reserve includes approximately 1 year of debt service for TOD Bond payments.</t>
  </si>
  <si>
    <t>Updated 6/18 by Chris McGowan, PSB</t>
  </si>
  <si>
    <t xml:space="preserve">Revenues Notes: Due to the possibility of revenue fluctuation, when the Transit Oriented Development (TOD) Bonds are sold in 2021, they will include $15.5 million for a debt service reserve. </t>
  </si>
  <si>
    <t>Expenditure Notes: B3 Equity repayment assumes $2 million annual reduction in allocation to 4Culture for repayment of the Building 4Equity Advance. Administration and overhead includes an assumption for future costs allocated to the Lodging Tax Fund, paid for by interest earnings.</t>
  </si>
  <si>
    <t>Affordable Housing</t>
  </si>
  <si>
    <t xml:space="preserve">Lodging Tax Fund  / 00000XXXX </t>
  </si>
  <si>
    <t>2019-2020 Forecasted Financial Plan</t>
  </si>
  <si>
    <t>Lodging Tax Revenue</t>
  </si>
  <si>
    <t>Estimated Under expenditures</t>
  </si>
  <si>
    <t>2019-2020 Adopted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</si>
</sst>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 numFmtId="174" formatCode="0.0%"/>
    <numFmt numFmtId="175" formatCode="#,##0.00000_);\(#,##0.00000\)"/>
  </numFmts>
  <fonts count="51">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sz val="11"/>
      <name val="Calibri"/>
      <family val="2"/>
      <scheme val="minor"/>
    </font>
    <font>
      <vertAlign val="superscript"/>
      <sz val="1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val="single"/>
      <sz val="10"/>
      <color indexed="12"/>
      <name val="Arial"/>
      <family val="2"/>
    </font>
    <font>
      <sz val="10"/>
      <color theme="1"/>
      <name val="Arial"/>
      <family val="2"/>
    </font>
  </fonts>
  <fills count="5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s>
  <borders count="27">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style="thin"/>
      <right/>
      <top/>
      <bottom/>
    </border>
    <border>
      <left style="thin"/>
      <right style="thin"/>
      <top style="thin"/>
      <bottom/>
    </border>
    <border>
      <left style="thin"/>
      <right/>
      <top/>
      <bottom style="thin"/>
    </border>
    <border>
      <left style="thin"/>
      <right style="thin"/>
      <top/>
      <bottom style="thin"/>
    </border>
  </borders>
  <cellStyleXfs count="5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1" fillId="0" borderId="0">
      <alignment horizontal="center"/>
      <protection locked="0"/>
    </xf>
    <xf numFmtId="0" fontId="24" fillId="0" borderId="0" applyNumberFormat="0" applyFill="0" applyBorder="0" applyAlignment="0" applyProtection="0"/>
    <xf numFmtId="165" fontId="1" fillId="0" borderId="0">
      <alignment horizontal="center"/>
      <protection locked="0"/>
    </xf>
    <xf numFmtId="0" fontId="1" fillId="0" borderId="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0" fillId="0" borderId="0">
      <alignment/>
      <protection/>
    </xf>
    <xf numFmtId="0" fontId="1" fillId="0" borderId="0">
      <alignment/>
      <protection/>
    </xf>
    <xf numFmtId="37" fontId="32" fillId="0" borderId="0">
      <alignment/>
      <protection/>
    </xf>
    <xf numFmtId="0" fontId="1" fillId="54" borderId="16" applyNumberFormat="0" applyFont="0" applyAlignment="0" applyProtection="0"/>
    <xf numFmtId="0" fontId="33" fillId="51" borderId="17" applyNumberFormat="0" applyAlignment="0" applyProtection="0"/>
    <xf numFmtId="166" fontId="34"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41" fontId="32" fillId="0" borderId="19" applyBorder="0">
      <alignment/>
      <protection/>
    </xf>
    <xf numFmtId="0" fontId="37" fillId="0" borderId="0" applyNumberFormat="0" applyFill="0" applyBorder="0" applyAlignment="0" applyProtection="0"/>
    <xf numFmtId="0" fontId="1" fillId="0" borderId="0">
      <alignment/>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0" fontId="45" fillId="0" borderId="0">
      <alignment/>
      <protection/>
    </xf>
    <xf numFmtId="0" fontId="1" fillId="0" borderId="0">
      <alignment/>
      <protection/>
    </xf>
    <xf numFmtId="0" fontId="1"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0" fontId="0" fillId="0" borderId="0">
      <alignment/>
      <protection/>
    </xf>
    <xf numFmtId="0" fontId="47"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0" fontId="4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54" borderId="16" applyNumberFormat="0" applyFont="0" applyAlignment="0" applyProtection="0"/>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0" fontId="1" fillId="0" borderId="0" applyNumberFormat="0" applyBorder="0">
      <alignment/>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3" fontId="1" fillId="0" borderId="21" applyFont="0" applyFill="0" applyProtection="0">
      <alignment/>
    </xf>
    <xf numFmtId="43" fontId="4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0" borderId="0">
      <alignment/>
      <protection/>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5"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0" fontId="21" fillId="34" borderId="0" applyNumberFormat="0" applyBorder="0" applyAlignment="0" applyProtection="0"/>
    <xf numFmtId="0" fontId="22" fillId="51"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49" fillId="0" borderId="0" applyNumberFormat="0" applyFill="0" applyBorder="0">
      <alignment/>
      <protection locked="0"/>
    </xf>
    <xf numFmtId="0" fontId="49" fillId="0" borderId="0" applyNumberFormat="0" applyFill="0" applyBorder="0">
      <alignment/>
      <protection locked="0"/>
    </xf>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0" fontId="33" fillId="51" borderId="17" applyNumberFormat="0" applyAlignment="0" applyProtection="0"/>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42" fontId="16" fillId="0" borderId="22" applyFont="0">
      <alignment/>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0" fontId="35" fillId="0" borderId="0" applyNumberFormat="0" applyFill="0" applyBorder="0" applyAlignment="0" applyProtection="0"/>
    <xf numFmtId="0" fontId="36" fillId="0" borderId="18" applyNumberFormat="0" applyFill="0" applyAlignment="0" applyProtection="0"/>
    <xf numFmtId="0" fontId="50" fillId="0" borderId="0">
      <alignment/>
      <protection/>
    </xf>
    <xf numFmtId="43" fontId="50" fillId="0" borderId="0" applyFont="0" applyFill="0" applyBorder="0" applyAlignment="0" applyProtection="0"/>
  </cellStyleXfs>
  <cellXfs count="57">
    <xf numFmtId="0" fontId="0" fillId="0" borderId="0" xfId="0"/>
    <xf numFmtId="37" fontId="39" fillId="56" borderId="20" xfId="108" applyFont="1" applyFill="1" applyBorder="1" applyAlignment="1">
      <alignment horizontal="center" wrapText="1"/>
      <protection/>
    </xf>
    <xf numFmtId="37" fontId="39" fillId="56" borderId="20" xfId="108" applyFont="1" applyFill="1" applyBorder="1" applyAlignment="1" applyProtection="1">
      <alignment horizontal="left" wrapText="1"/>
      <protection/>
    </xf>
    <xf numFmtId="0" fontId="0" fillId="0" borderId="0" xfId="0"/>
    <xf numFmtId="37" fontId="39" fillId="0" borderId="0" xfId="108" applyFont="1" applyFill="1" applyAlignment="1">
      <alignment horizontal="left"/>
      <protection/>
    </xf>
    <xf numFmtId="37" fontId="38" fillId="0" borderId="0" xfId="108" applyFont="1" applyFill="1" applyBorder="1">
      <alignment/>
      <protection/>
    </xf>
    <xf numFmtId="0" fontId="39" fillId="56" borderId="0" xfId="0" applyFont="1" applyFill="1" applyAlignment="1">
      <alignment horizontal="center"/>
    </xf>
    <xf numFmtId="167" fontId="39" fillId="56" borderId="23" xfId="108" applyNumberFormat="1" applyFont="1" applyFill="1" applyBorder="1" applyAlignment="1">
      <alignment horizontal="right" vertical="center" indent="1"/>
      <protection/>
    </xf>
    <xf numFmtId="167" fontId="38" fillId="56" borderId="24" xfId="88" applyNumberFormat="1" applyFont="1" applyFill="1" applyBorder="1" applyAlignment="1">
      <alignment horizontal="right" vertical="center" indent="1"/>
    </xf>
    <xf numFmtId="167" fontId="38" fillId="56" borderId="19" xfId="88" applyNumberFormat="1" applyFont="1" applyFill="1" applyBorder="1" applyAlignment="1">
      <alignment horizontal="right" vertical="center" indent="1"/>
    </xf>
    <xf numFmtId="167" fontId="39" fillId="56" borderId="25" xfId="88" applyNumberFormat="1" applyFont="1" applyFill="1" applyBorder="1" applyAlignment="1">
      <alignment horizontal="right" vertical="center" indent="1"/>
    </xf>
    <xf numFmtId="167" fontId="39" fillId="56" borderId="26" xfId="88" applyNumberFormat="1" applyFont="1" applyFill="1" applyBorder="1" applyAlignment="1">
      <alignment horizontal="right" vertical="center" indent="1"/>
    </xf>
    <xf numFmtId="167" fontId="39" fillId="56" borderId="19" xfId="108" applyNumberFormat="1" applyFont="1" applyFill="1" applyBorder="1" applyAlignment="1">
      <alignment horizontal="right" vertical="center" indent="1"/>
      <protection/>
    </xf>
    <xf numFmtId="167" fontId="39" fillId="56" borderId="19" xfId="88" applyNumberFormat="1" applyFont="1" applyFill="1" applyBorder="1" applyAlignment="1">
      <alignment horizontal="right" vertical="center" indent="1"/>
    </xf>
    <xf numFmtId="167" fontId="38" fillId="56" borderId="19" xfId="108" applyNumberFormat="1" applyFont="1" applyFill="1" applyBorder="1" applyAlignment="1">
      <alignment horizontal="right" vertical="center" indent="1"/>
      <protection/>
    </xf>
    <xf numFmtId="167" fontId="39" fillId="56" borderId="26" xfId="108" applyNumberFormat="1" applyFont="1" applyFill="1" applyBorder="1" applyAlignment="1">
      <alignment horizontal="right" vertical="center" indent="1"/>
      <protection/>
    </xf>
    <xf numFmtId="167" fontId="39" fillId="56" borderId="26" xfId="18" applyNumberFormat="1" applyFont="1" applyFill="1" applyBorder="1" applyAlignment="1">
      <alignment horizontal="right" vertical="center" indent="1"/>
    </xf>
    <xf numFmtId="167" fontId="39" fillId="56" borderId="20" xfId="18" applyNumberFormat="1" applyFont="1" applyFill="1" applyBorder="1" applyAlignment="1">
      <alignment horizontal="right" vertical="center" indent="1"/>
    </xf>
    <xf numFmtId="167" fontId="39" fillId="56" borderId="20" xfId="88" applyNumberFormat="1" applyFont="1" applyFill="1" applyBorder="1" applyAlignment="1" applyProtection="1">
      <alignment horizontal="right" indent="1"/>
      <protection/>
    </xf>
    <xf numFmtId="167" fontId="38" fillId="56" borderId="23" xfId="108" applyNumberFormat="1" applyFont="1" applyFill="1" applyBorder="1" applyAlignment="1" applyProtection="1">
      <alignment horizontal="right" indent="1"/>
      <protection locked="0"/>
    </xf>
    <xf numFmtId="167" fontId="38" fillId="56" borderId="19" xfId="88" applyNumberFormat="1" applyFont="1" applyFill="1" applyBorder="1" applyAlignment="1" applyProtection="1">
      <alignment horizontal="right" vertical="center" indent="1"/>
      <protection locked="0"/>
    </xf>
    <xf numFmtId="167" fontId="38" fillId="56" borderId="24" xfId="88" applyNumberFormat="1" applyFont="1" applyFill="1" applyBorder="1" applyAlignment="1" applyProtection="1">
      <alignment horizontal="right" vertical="center" indent="1"/>
      <protection locked="0"/>
    </xf>
    <xf numFmtId="167" fontId="39" fillId="56" borderId="19" xfId="108" applyNumberFormat="1" applyFont="1" applyFill="1" applyBorder="1" applyAlignment="1" applyProtection="1">
      <alignment horizontal="right" vertical="center" indent="1"/>
      <protection locked="0"/>
    </xf>
    <xf numFmtId="167" fontId="38" fillId="56" borderId="19" xfId="108" applyNumberFormat="1" applyFont="1" applyFill="1" applyBorder="1" applyAlignment="1" applyProtection="1">
      <alignment horizontal="right" indent="1"/>
      <protection locked="0"/>
    </xf>
    <xf numFmtId="167" fontId="38" fillId="56" borderId="19" xfId="18" applyNumberFormat="1" applyFont="1" applyFill="1" applyBorder="1" applyAlignment="1" applyProtection="1">
      <alignment horizontal="right" vertical="center" indent="1"/>
      <protection locked="0"/>
    </xf>
    <xf numFmtId="37" fontId="39" fillId="56" borderId="20" xfId="108" applyFont="1" applyFill="1" applyBorder="1" applyAlignment="1" applyProtection="1">
      <alignment horizontal="left"/>
      <protection locked="0"/>
    </xf>
    <xf numFmtId="37" fontId="39" fillId="56" borderId="19" xfId="108" applyFont="1" applyFill="1" applyBorder="1" applyAlignment="1" applyProtection="1">
      <alignment horizontal="left" vertical="center"/>
      <protection locked="0"/>
    </xf>
    <xf numFmtId="37" fontId="38" fillId="56" borderId="19" xfId="108" applyFont="1" applyFill="1" applyBorder="1" applyAlignment="1" applyProtection="1">
      <alignment horizontal="left"/>
      <protection locked="0"/>
    </xf>
    <xf numFmtId="37" fontId="39" fillId="56" borderId="26" xfId="108" applyFont="1" applyFill="1" applyBorder="1" applyAlignment="1" applyProtection="1">
      <alignment horizontal="left" vertical="center"/>
      <protection locked="0"/>
    </xf>
    <xf numFmtId="37" fontId="39" fillId="56" borderId="20" xfId="108" applyFont="1" applyFill="1" applyBorder="1" applyAlignment="1" applyProtection="1">
      <alignment horizontal="left" vertical="center"/>
      <protection locked="0"/>
    </xf>
    <xf numFmtId="37" fontId="38" fillId="56" borderId="23" xfId="108" applyFont="1" applyFill="1" applyBorder="1" applyAlignment="1" applyProtection="1" quotePrefix="1">
      <alignment horizontal="left" vertical="center"/>
      <protection locked="0"/>
    </xf>
    <xf numFmtId="37" fontId="38" fillId="56" borderId="19" xfId="108" applyFont="1" applyFill="1" applyBorder="1" applyAlignment="1" applyProtection="1">
      <alignment horizontal="left" vertical="center"/>
      <protection locked="0"/>
    </xf>
    <xf numFmtId="167" fontId="39" fillId="56" borderId="20" xfId="108" applyNumberFormat="1" applyFont="1" applyFill="1" applyBorder="1" applyAlignment="1" applyProtection="1">
      <alignment horizontal="right" vertical="center" indent="1"/>
      <protection locked="0"/>
    </xf>
    <xf numFmtId="167" fontId="38" fillId="56" borderId="20" xfId="18" applyNumberFormat="1" applyFont="1" applyFill="1" applyBorder="1" applyAlignment="1" applyProtection="1">
      <alignment horizontal="right" vertical="center" indent="1"/>
      <protection locked="0"/>
    </xf>
    <xf numFmtId="0" fontId="0" fillId="0" borderId="0" xfId="0" applyProtection="1">
      <protection locked="0"/>
    </xf>
    <xf numFmtId="0" fontId="0" fillId="0" borderId="0" xfId="0" applyFill="1" applyProtection="1">
      <protection locked="0"/>
    </xf>
    <xf numFmtId="37" fontId="39" fillId="0" borderId="0" xfId="108" applyFont="1" applyFill="1" applyAlignment="1" applyProtection="1">
      <alignment horizontal="left"/>
      <protection locked="0"/>
    </xf>
    <xf numFmtId="167" fontId="38" fillId="56" borderId="20" xfId="88" applyNumberFormat="1" applyFont="1" applyFill="1" applyBorder="1" applyAlignment="1" applyProtection="1" quotePrefix="1">
      <alignment horizontal="right" vertical="center" indent="1"/>
      <protection/>
    </xf>
    <xf numFmtId="175" fontId="38" fillId="0" borderId="0" xfId="108" applyNumberFormat="1" applyFont="1" applyFill="1" applyBorder="1">
      <alignment/>
      <protection/>
    </xf>
    <xf numFmtId="0" fontId="40" fillId="0" borderId="0" xfId="0" applyFont="1" applyFill="1" applyAlignment="1" applyProtection="1">
      <alignment horizontal="left" vertical="top"/>
      <protection locked="0"/>
    </xf>
    <xf numFmtId="37" fontId="38" fillId="0" borderId="0" xfId="108" applyFont="1" applyFill="1" applyBorder="1" applyAlignment="1">
      <alignment horizontal="left" vertical="top"/>
      <protection/>
    </xf>
    <xf numFmtId="0" fontId="0" fillId="0" borderId="0" xfId="0" applyAlignment="1">
      <alignment horizontal="left" vertical="top"/>
    </xf>
    <xf numFmtId="37" fontId="38" fillId="56" borderId="19" xfId="108" applyFont="1" applyFill="1" applyBorder="1" applyAlignment="1">
      <alignment horizontal="left"/>
      <protection/>
    </xf>
    <xf numFmtId="37" fontId="38" fillId="0" borderId="19" xfId="108" applyFont="1" applyFill="1" applyBorder="1" applyAlignment="1">
      <alignment horizontal="left" indent="1"/>
      <protection/>
    </xf>
    <xf numFmtId="167" fontId="38" fillId="0" borderId="23" xfId="108" applyNumberFormat="1" applyFont="1" applyFill="1" applyBorder="1" applyAlignment="1">
      <alignment horizontal="right" vertical="center" indent="1"/>
      <protection/>
    </xf>
    <xf numFmtId="167" fontId="38" fillId="0" borderId="19" xfId="88" applyNumberFormat="1" applyFont="1" applyFill="1" applyBorder="1" applyAlignment="1">
      <alignment horizontal="right" vertical="center" indent="1"/>
    </xf>
    <xf numFmtId="167" fontId="0" fillId="0" borderId="0" xfId="0" applyNumberFormat="1" applyProtection="1">
      <protection locked="0"/>
    </xf>
    <xf numFmtId="37" fontId="39" fillId="56" borderId="23" xfId="108" applyFont="1" applyFill="1" applyBorder="1" applyAlignment="1" applyProtection="1">
      <alignment horizontal="left" vertical="center"/>
      <protection locked="0"/>
    </xf>
    <xf numFmtId="37" fontId="38" fillId="56" borderId="23" xfId="108" applyFont="1" applyFill="1" applyBorder="1" applyAlignment="1">
      <alignment horizontal="left"/>
      <protection/>
    </xf>
    <xf numFmtId="37" fontId="39" fillId="56" borderId="25" xfId="108" applyFont="1" applyFill="1" applyBorder="1" applyAlignment="1" applyProtection="1">
      <alignment horizontal="left" vertical="center"/>
      <protection locked="0"/>
    </xf>
    <xf numFmtId="174" fontId="0" fillId="0" borderId="0" xfId="15" applyNumberFormat="1" applyFont="1" applyProtection="1">
      <protection locked="0"/>
    </xf>
    <xf numFmtId="167" fontId="38" fillId="0" borderId="19" xfId="108" applyNumberFormat="1" applyFont="1" applyFill="1" applyBorder="1" applyAlignment="1">
      <alignment horizontal="right" vertical="center" indent="1"/>
      <protection/>
    </xf>
    <xf numFmtId="37" fontId="39" fillId="56" borderId="20" xfId="108" applyFont="1" applyFill="1" applyBorder="1" applyAlignment="1" applyProtection="1">
      <alignment horizontal="center" wrapText="1"/>
      <protection/>
    </xf>
    <xf numFmtId="0" fontId="40" fillId="0" borderId="0" xfId="0" applyFont="1" applyFill="1" applyAlignment="1" applyProtection="1">
      <alignment horizontal="left" vertical="top" wrapText="1"/>
      <protection locked="0"/>
    </xf>
    <xf numFmtId="0" fontId="41" fillId="0" borderId="0" xfId="0" applyFont="1" applyFill="1" applyAlignment="1">
      <alignment horizontal="left" vertical="top" wrapText="1"/>
    </xf>
    <xf numFmtId="0" fontId="0" fillId="0" borderId="0" xfId="0" applyAlignment="1">
      <alignment vertical="center" wrapText="1"/>
    </xf>
    <xf numFmtId="0" fontId="39" fillId="56" borderId="0" xfId="0" applyFont="1" applyFill="1" applyAlignment="1" applyProtection="1">
      <alignment horizontal="center"/>
      <protection locked="0"/>
    </xf>
  </cellXfs>
  <cellStyles count="56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2" xfId="61"/>
    <cellStyle name="20% - Accent2 2" xfId="62"/>
    <cellStyle name="20% - Accent3 2" xfId="63"/>
    <cellStyle name="20% - Accent4 2" xfId="64"/>
    <cellStyle name="20% - Accent5 2" xfId="65"/>
    <cellStyle name="20% - Accent6 2" xfId="66"/>
    <cellStyle name="40% - Accent1 2" xfId="67"/>
    <cellStyle name="40% - Accent2 2" xfId="68"/>
    <cellStyle name="40% - Accent3 2" xfId="69"/>
    <cellStyle name="40% - Accent4 2" xfId="70"/>
    <cellStyle name="40% - Accent5 2" xfId="71"/>
    <cellStyle name="40% - Accent6 2" xfId="72"/>
    <cellStyle name="60% - Accent1 2" xfId="73"/>
    <cellStyle name="60% - Accent2 2" xfId="74"/>
    <cellStyle name="60% - Accent3 2" xfId="75"/>
    <cellStyle name="60% - Accent4 2" xfId="76"/>
    <cellStyle name="60% - Accent5 2" xfId="77"/>
    <cellStyle name="60% - Accent6 2" xfId="78"/>
    <cellStyle name="Accent1 2" xfId="79"/>
    <cellStyle name="Accent2 2" xfId="80"/>
    <cellStyle name="Accent3 2" xfId="81"/>
    <cellStyle name="Accent4 2" xfId="82"/>
    <cellStyle name="Accent5 2" xfId="83"/>
    <cellStyle name="Accent6 2" xfId="84"/>
    <cellStyle name="Bad 2" xfId="85"/>
    <cellStyle name="Calculation 2" xfId="86"/>
    <cellStyle name="Check Cell 2" xfId="87"/>
    <cellStyle name="Comma 2" xfId="88"/>
    <cellStyle name="Comma 3" xfId="89"/>
    <cellStyle name="Currency 2" xfId="90"/>
    <cellStyle name="Currency 3" xfId="91"/>
    <cellStyle name="Currency 4" xfId="92"/>
    <cellStyle name="Date" xfId="93"/>
    <cellStyle name="Explanatory Text 2" xfId="94"/>
    <cellStyle name="Fund" xfId="95"/>
    <cellStyle name="General" xfId="96"/>
    <cellStyle name="Good 2" xfId="97"/>
    <cellStyle name="Heading 1 2" xfId="98"/>
    <cellStyle name="Heading 2 2" xfId="99"/>
    <cellStyle name="Heading 3 2" xfId="100"/>
    <cellStyle name="Heading 4 2" xfId="101"/>
    <cellStyle name="Input 2" xfId="102"/>
    <cellStyle name="Linked Cell 2" xfId="103"/>
    <cellStyle name="Neutral 2" xfId="104"/>
    <cellStyle name="Normal 2" xfId="105"/>
    <cellStyle name="Normal 3" xfId="106"/>
    <cellStyle name="Normal 4" xfId="107"/>
    <cellStyle name="Normal_AIRPLAN.XLS" xfId="108"/>
    <cellStyle name="Note 2" xfId="109"/>
    <cellStyle name="Output 2" xfId="110"/>
    <cellStyle name="Phone" xfId="111"/>
    <cellStyle name="Title 2" xfId="112"/>
    <cellStyle name="Total 2" xfId="113"/>
    <cellStyle name="w15" xfId="114"/>
    <cellStyle name="Warning Text 2" xfId="115"/>
    <cellStyle name="Normal 6" xfId="116"/>
    <cellStyle name="Account" xfId="117"/>
    <cellStyle name="Account 10" xfId="118"/>
    <cellStyle name="Account 11" xfId="119"/>
    <cellStyle name="Account 12" xfId="120"/>
    <cellStyle name="Account 13" xfId="121"/>
    <cellStyle name="Account 14" xfId="122"/>
    <cellStyle name="Account 15" xfId="123"/>
    <cellStyle name="Account 2" xfId="124"/>
    <cellStyle name="Account 3" xfId="125"/>
    <cellStyle name="Account 4" xfId="126"/>
    <cellStyle name="Account 5" xfId="127"/>
    <cellStyle name="Account 6" xfId="128"/>
    <cellStyle name="Account 7" xfId="129"/>
    <cellStyle name="Account 8" xfId="130"/>
    <cellStyle name="Account 9" xfId="131"/>
    <cellStyle name="Comma 2 2" xfId="132"/>
    <cellStyle name="Comma 2 2 2" xfId="133"/>
    <cellStyle name="Comma 2 2 2 2" xfId="134"/>
    <cellStyle name="Comma 2 3" xfId="135"/>
    <cellStyle name="Comma 2 3 2" xfId="136"/>
    <cellStyle name="Comma 3 2" xfId="137"/>
    <cellStyle name="Comma 3 2 2" xfId="138"/>
    <cellStyle name="Comma 4" xfId="139"/>
    <cellStyle name="Comma 4 2" xfId="140"/>
    <cellStyle name="Comma 5" xfId="141"/>
    <cellStyle name="Comma 5 2" xfId="142"/>
    <cellStyle name="Comma 6" xfId="143"/>
    <cellStyle name="Comma 6 2" xfId="144"/>
    <cellStyle name="Comma 6 3" xfId="145"/>
    <cellStyle name="Currency 2 2" xfId="146"/>
    <cellStyle name="Currency 2 2 2" xfId="147"/>
    <cellStyle name="Currency 2 3" xfId="148"/>
    <cellStyle name="Currency 2 4" xfId="149"/>
    <cellStyle name="Currency 2 5" xfId="150"/>
    <cellStyle name="Currency 3 2" xfId="151"/>
    <cellStyle name="Currency 3 3" xfId="152"/>
    <cellStyle name="Currency 5" xfId="153"/>
    <cellStyle name="Currency 5 2" xfId="154"/>
    <cellStyle name="Fund 10" xfId="155"/>
    <cellStyle name="Fund 11" xfId="156"/>
    <cellStyle name="Fund 12" xfId="157"/>
    <cellStyle name="Fund 13" xfId="158"/>
    <cellStyle name="Fund 14" xfId="159"/>
    <cellStyle name="Fund 15" xfId="160"/>
    <cellStyle name="Fund 2" xfId="161"/>
    <cellStyle name="Fund 3" xfId="162"/>
    <cellStyle name="Fund 4" xfId="163"/>
    <cellStyle name="Fund 5" xfId="164"/>
    <cellStyle name="Fund 6" xfId="165"/>
    <cellStyle name="Fund 7" xfId="166"/>
    <cellStyle name="Fund 8" xfId="167"/>
    <cellStyle name="Fund 9" xfId="168"/>
    <cellStyle name="Normal 10" xfId="169"/>
    <cellStyle name="Normal 12" xfId="170"/>
    <cellStyle name="Normal 15" xfId="171"/>
    <cellStyle name="Normal 2 10" xfId="172"/>
    <cellStyle name="Normal 2 11" xfId="173"/>
    <cellStyle name="Normal 2 12" xfId="174"/>
    <cellStyle name="Normal 2 13" xfId="175"/>
    <cellStyle name="Normal 2 14" xfId="176"/>
    <cellStyle name="Normal 2 15" xfId="177"/>
    <cellStyle name="Normal 2 16" xfId="178"/>
    <cellStyle name="Normal 2 2" xfId="179"/>
    <cellStyle name="Normal 2 2 10" xfId="180"/>
    <cellStyle name="Normal 2 2 11" xfId="181"/>
    <cellStyle name="Normal 2 2 12" xfId="182"/>
    <cellStyle name="Normal 2 2 13" xfId="183"/>
    <cellStyle name="Normal 2 2 14" xfId="184"/>
    <cellStyle name="Normal 2 2 15" xfId="185"/>
    <cellStyle name="Normal 2 2 16" xfId="186"/>
    <cellStyle name="Normal 2 2 17" xfId="187"/>
    <cellStyle name="Normal 2 2 2" xfId="188"/>
    <cellStyle name="Normal 2 2 3" xfId="189"/>
    <cellStyle name="Normal 2 2 4" xfId="190"/>
    <cellStyle name="Normal 2 2 5" xfId="191"/>
    <cellStyle name="Normal 2 2 6" xfId="192"/>
    <cellStyle name="Normal 2 2 7" xfId="193"/>
    <cellStyle name="Normal 2 2 8" xfId="194"/>
    <cellStyle name="Normal 2 2 9" xfId="195"/>
    <cellStyle name="Normal 2 3" xfId="196"/>
    <cellStyle name="Normal 2 4" xfId="197"/>
    <cellStyle name="Normal 2 5" xfId="198"/>
    <cellStyle name="Normal 2 6" xfId="199"/>
    <cellStyle name="Normal 2 7" xfId="200"/>
    <cellStyle name="Normal 2 8" xfId="201"/>
    <cellStyle name="Normal 2 9" xfId="202"/>
    <cellStyle name="Normal 3 2" xfId="203"/>
    <cellStyle name="Normal 3 2 2" xfId="204"/>
    <cellStyle name="Normal 3 2 2 2" xfId="205"/>
    <cellStyle name="Normal 3 2 2 2 2" xfId="206"/>
    <cellStyle name="Normal 3 2 2 3" xfId="207"/>
    <cellStyle name="Normal 3 2 2 4" xfId="208"/>
    <cellStyle name="Normal 3 2 3" xfId="209"/>
    <cellStyle name="Normal 3 2 3 2" xfId="210"/>
    <cellStyle name="Normal 3 2 4" xfId="211"/>
    <cellStyle name="Normal 3 2 5" xfId="212"/>
    <cellStyle name="Normal 3 3" xfId="213"/>
    <cellStyle name="Normal 3 3 2" xfId="214"/>
    <cellStyle name="Normal 3 3 3" xfId="215"/>
    <cellStyle name="Normal 3 4" xfId="216"/>
    <cellStyle name="Normal 3 4 2" xfId="217"/>
    <cellStyle name="Normal 3 4 2 2" xfId="218"/>
    <cellStyle name="Normal 3 4 3" xfId="219"/>
    <cellStyle name="Normal 3 5" xfId="220"/>
    <cellStyle name="Normal 3 5 2" xfId="221"/>
    <cellStyle name="Normal 3 6" xfId="222"/>
    <cellStyle name="Normal 3 7" xfId="223"/>
    <cellStyle name="Normal 4 2" xfId="224"/>
    <cellStyle name="Normal 4 2 2" xfId="225"/>
    <cellStyle name="Normal 4 3" xfId="226"/>
    <cellStyle name="Normal 5" xfId="227"/>
    <cellStyle name="Normal 5 2" xfId="228"/>
    <cellStyle name="Normal 5 2 2" xfId="229"/>
    <cellStyle name="Normal 5 2 2 2" xfId="230"/>
    <cellStyle name="Normal 5 2 3" xfId="231"/>
    <cellStyle name="Normal 5 2 4" xfId="232"/>
    <cellStyle name="Normal 5 3" xfId="233"/>
    <cellStyle name="Normal 5 3 2" xfId="234"/>
    <cellStyle name="Normal 5 4" xfId="235"/>
    <cellStyle name="Normal 5 5" xfId="236"/>
    <cellStyle name="Normal 5 6" xfId="237"/>
    <cellStyle name="Normal 5 7" xfId="238"/>
    <cellStyle name="Normal 6 2" xfId="239"/>
    <cellStyle name="Normal 6 3" xfId="240"/>
    <cellStyle name="Normal 7" xfId="241"/>
    <cellStyle name="Normal 8" xfId="242"/>
    <cellStyle name="Normal 9" xfId="243"/>
    <cellStyle name="Note 2 2" xfId="244"/>
    <cellStyle name="Note 2 2 2" xfId="245"/>
    <cellStyle name="Org" xfId="246"/>
    <cellStyle name="Org 10" xfId="247"/>
    <cellStyle name="Org 11" xfId="248"/>
    <cellStyle name="Org 12" xfId="249"/>
    <cellStyle name="Org 13" xfId="250"/>
    <cellStyle name="Org 14" xfId="251"/>
    <cellStyle name="Org 15" xfId="252"/>
    <cellStyle name="Org 2" xfId="253"/>
    <cellStyle name="Org 3" xfId="254"/>
    <cellStyle name="Org 4" xfId="255"/>
    <cellStyle name="Org 5" xfId="256"/>
    <cellStyle name="Org 6" xfId="257"/>
    <cellStyle name="Org 7" xfId="258"/>
    <cellStyle name="Org 8" xfId="259"/>
    <cellStyle name="Org 9" xfId="260"/>
    <cellStyle name="Percent 2" xfId="261"/>
    <cellStyle name="Percent 2 10" xfId="262"/>
    <cellStyle name="Percent 2 11" xfId="263"/>
    <cellStyle name="Percent 2 12" xfId="264"/>
    <cellStyle name="Percent 2 13" xfId="265"/>
    <cellStyle name="Percent 2 14" xfId="266"/>
    <cellStyle name="Percent 2 15" xfId="267"/>
    <cellStyle name="Percent 2 2" xfId="268"/>
    <cellStyle name="Percent 2 3" xfId="269"/>
    <cellStyle name="Percent 2 4" xfId="270"/>
    <cellStyle name="Percent 2 5" xfId="271"/>
    <cellStyle name="Percent 2 6" xfId="272"/>
    <cellStyle name="Percent 2 7" xfId="273"/>
    <cellStyle name="Percent 2 8" xfId="274"/>
    <cellStyle name="Percent 2 9" xfId="275"/>
    <cellStyle name="Percent 3" xfId="276"/>
    <cellStyle name="Percent 3 2" xfId="277"/>
    <cellStyle name="Percent 4" xfId="278"/>
    <cellStyle name="Project" xfId="279"/>
    <cellStyle name="Project 10" xfId="280"/>
    <cellStyle name="Project 11" xfId="281"/>
    <cellStyle name="Project 12" xfId="282"/>
    <cellStyle name="Project 13" xfId="283"/>
    <cellStyle name="Project 14" xfId="284"/>
    <cellStyle name="Project 15" xfId="285"/>
    <cellStyle name="Project 2" xfId="286"/>
    <cellStyle name="Project 3" xfId="287"/>
    <cellStyle name="Project 4" xfId="288"/>
    <cellStyle name="Project 5" xfId="289"/>
    <cellStyle name="Project 6" xfId="290"/>
    <cellStyle name="Project 7" xfId="291"/>
    <cellStyle name="Project 8" xfId="292"/>
    <cellStyle name="Project 9" xfId="293"/>
    <cellStyle name="t" xfId="294"/>
    <cellStyle name="task" xfId="295"/>
    <cellStyle name="task 10" xfId="296"/>
    <cellStyle name="task 11" xfId="297"/>
    <cellStyle name="task 12" xfId="298"/>
    <cellStyle name="task 13" xfId="299"/>
    <cellStyle name="task 14" xfId="300"/>
    <cellStyle name="task 15" xfId="301"/>
    <cellStyle name="task 2" xfId="302"/>
    <cellStyle name="task 3" xfId="303"/>
    <cellStyle name="task 4" xfId="304"/>
    <cellStyle name="task 5" xfId="305"/>
    <cellStyle name="task 6" xfId="306"/>
    <cellStyle name="task 7" xfId="307"/>
    <cellStyle name="task 8" xfId="308"/>
    <cellStyle name="task 9" xfId="309"/>
    <cellStyle name="Total 3" xfId="310"/>
    <cellStyle name="Comma 5 3" xfId="311"/>
    <cellStyle name="Comma 6 4" xfId="312"/>
    <cellStyle name="Currency 3 4" xfId="313"/>
    <cellStyle name="Normal 4 2 3" xfId="314"/>
    <cellStyle name="Normal 5 8" xfId="315"/>
    <cellStyle name="Normal 9 2" xfId="316"/>
    <cellStyle name="Note 2 2 3" xfId="317"/>
    <cellStyle name="Normal 2 3 2" xfId="318"/>
    <cellStyle name="20% - Accent1 2 2" xfId="319"/>
    <cellStyle name="20% - Accent2 2 2" xfId="320"/>
    <cellStyle name="20% - Accent3 2 2" xfId="321"/>
    <cellStyle name="20% - Accent4 2 2" xfId="322"/>
    <cellStyle name="20% - Accent6 2 2" xfId="323"/>
    <cellStyle name="40% - Accent1 2 2" xfId="324"/>
    <cellStyle name="40% - Accent3 2 2" xfId="325"/>
    <cellStyle name="40% - Accent4 2 2" xfId="326"/>
    <cellStyle name="40% - Accent5 2 2" xfId="327"/>
    <cellStyle name="40% - Accent6 2 2" xfId="328"/>
    <cellStyle name="60% - Accent1 2 2" xfId="329"/>
    <cellStyle name="60% - Accent2 2 2" xfId="330"/>
    <cellStyle name="60% - Accent3 2 2" xfId="331"/>
    <cellStyle name="60% - Accent4 2 2" xfId="332"/>
    <cellStyle name="60% - Accent5 2 2" xfId="333"/>
    <cellStyle name="60% - Accent6 2 2" xfId="334"/>
    <cellStyle name="60% Accent1" xfId="335"/>
    <cellStyle name="Accent1 2 2" xfId="336"/>
    <cellStyle name="Accent2 2 2" xfId="337"/>
    <cellStyle name="Accent3 2 2" xfId="338"/>
    <cellStyle name="Accent4 2 2" xfId="339"/>
    <cellStyle name="Accent6 2 2" xfId="340"/>
    <cellStyle name="Account 10 2" xfId="341"/>
    <cellStyle name="Account 10 2 2" xfId="342"/>
    <cellStyle name="Account 10 3" xfId="343"/>
    <cellStyle name="Account 11 2" xfId="344"/>
    <cellStyle name="Account 11 2 2" xfId="345"/>
    <cellStyle name="Account 11 3" xfId="346"/>
    <cellStyle name="Account 12 2" xfId="347"/>
    <cellStyle name="Account 12 2 2" xfId="348"/>
    <cellStyle name="Account 12 3" xfId="349"/>
    <cellStyle name="Account 13 2" xfId="350"/>
    <cellStyle name="Account 13 2 2" xfId="351"/>
    <cellStyle name="Account 13 3" xfId="352"/>
    <cellStyle name="Account 14 2" xfId="353"/>
    <cellStyle name="Account 14 2 2" xfId="354"/>
    <cellStyle name="Account 14 3" xfId="355"/>
    <cellStyle name="Account 15 2" xfId="356"/>
    <cellStyle name="Account 15 2 2" xfId="357"/>
    <cellStyle name="Account 15 3" xfId="358"/>
    <cellStyle name="Account 2 2" xfId="359"/>
    <cellStyle name="Account 2 2 2" xfId="360"/>
    <cellStyle name="Account 2 3" xfId="361"/>
    <cellStyle name="Account 3 2" xfId="362"/>
    <cellStyle name="Account 3 2 2" xfId="363"/>
    <cellStyle name="Account 3 3" xfId="364"/>
    <cellStyle name="Account 4 2" xfId="365"/>
    <cellStyle name="Account 4 2 2" xfId="366"/>
    <cellStyle name="Account 4 3" xfId="367"/>
    <cellStyle name="Account 5 2" xfId="368"/>
    <cellStyle name="Account 5 2 2" xfId="369"/>
    <cellStyle name="Account 5 3" xfId="370"/>
    <cellStyle name="Account 6 2" xfId="371"/>
    <cellStyle name="Account 6 2 2" xfId="372"/>
    <cellStyle name="Account 6 3" xfId="373"/>
    <cellStyle name="Account 7 2" xfId="374"/>
    <cellStyle name="Account 7 2 2" xfId="375"/>
    <cellStyle name="Account 7 3" xfId="376"/>
    <cellStyle name="Account 8 2" xfId="377"/>
    <cellStyle name="Account 8 2 2" xfId="378"/>
    <cellStyle name="Account 8 3" xfId="379"/>
    <cellStyle name="Account 9 2" xfId="380"/>
    <cellStyle name="Account 9 2 2" xfId="381"/>
    <cellStyle name="Account 9 3" xfId="382"/>
    <cellStyle name="Bad 2 2" xfId="383"/>
    <cellStyle name="Calculation 2 2" xfId="384"/>
    <cellStyle name="Comma 7" xfId="385"/>
    <cellStyle name="Comma 7 2" xfId="386"/>
    <cellStyle name="Currency 2 6" xfId="387"/>
    <cellStyle name="Currency 6" xfId="388"/>
    <cellStyle name="Currency 6 2" xfId="389"/>
    <cellStyle name="Fund 10 2" xfId="390"/>
    <cellStyle name="Fund 10 2 2" xfId="391"/>
    <cellStyle name="Fund 10 3" xfId="392"/>
    <cellStyle name="Fund 11 2" xfId="393"/>
    <cellStyle name="Fund 11 2 2" xfId="394"/>
    <cellStyle name="Fund 11 3" xfId="395"/>
    <cellStyle name="Fund 12 2" xfId="396"/>
    <cellStyle name="Fund 12 2 2" xfId="397"/>
    <cellStyle name="Fund 12 3" xfId="398"/>
    <cellStyle name="Fund 13 2" xfId="399"/>
    <cellStyle name="Fund 13 2 2" xfId="400"/>
    <cellStyle name="Fund 13 3" xfId="401"/>
    <cellStyle name="Fund 14 2" xfId="402"/>
    <cellStyle name="Fund 14 2 2" xfId="403"/>
    <cellStyle name="Fund 14 3" xfId="404"/>
    <cellStyle name="Fund 15 2" xfId="405"/>
    <cellStyle name="Fund 15 2 2" xfId="406"/>
    <cellStyle name="Fund 15 3" xfId="407"/>
    <cellStyle name="Fund 2 2" xfId="408"/>
    <cellStyle name="Fund 2 2 2" xfId="409"/>
    <cellStyle name="Fund 2 3" xfId="410"/>
    <cellStyle name="Fund 3 2" xfId="411"/>
    <cellStyle name="Fund 3 2 2" xfId="412"/>
    <cellStyle name="Fund 3 3" xfId="413"/>
    <cellStyle name="Fund 4 2" xfId="414"/>
    <cellStyle name="Fund 4 2 2" xfId="415"/>
    <cellStyle name="Fund 4 3" xfId="416"/>
    <cellStyle name="Fund 5 2" xfId="417"/>
    <cellStyle name="Fund 5 2 2" xfId="418"/>
    <cellStyle name="Fund 5 3" xfId="419"/>
    <cellStyle name="Fund 6 2" xfId="420"/>
    <cellStyle name="Fund 6 2 2" xfId="421"/>
    <cellStyle name="Fund 6 3" xfId="422"/>
    <cellStyle name="Fund 7 2" xfId="423"/>
    <cellStyle name="Fund 7 2 2" xfId="424"/>
    <cellStyle name="Fund 7 3" xfId="425"/>
    <cellStyle name="Fund 8 2" xfId="426"/>
    <cellStyle name="Fund 8 2 2" xfId="427"/>
    <cellStyle name="Fund 8 3" xfId="428"/>
    <cellStyle name="Fund 9 2" xfId="429"/>
    <cellStyle name="Fund 9 2 2" xfId="430"/>
    <cellStyle name="Fund 9 3" xfId="431"/>
    <cellStyle name="Good 2 2" xfId="432"/>
    <cellStyle name="Heading 1 2 2" xfId="433"/>
    <cellStyle name="Heading 2 2 2" xfId="434"/>
    <cellStyle name="Heading 3 2 2" xfId="435"/>
    <cellStyle name="Heading 4 2 2" xfId="436"/>
    <cellStyle name="Hyperlink 2" xfId="437"/>
    <cellStyle name="Hyperlink 3" xfId="438"/>
    <cellStyle name="Input 2 2" xfId="439"/>
    <cellStyle name="Linked Cell 2 2" xfId="440"/>
    <cellStyle name="Neutral 2 2" xfId="441"/>
    <cellStyle name="Normal 11" xfId="442"/>
    <cellStyle name="Normal 11 2" xfId="443"/>
    <cellStyle name="Normal 4 4" xfId="444"/>
    <cellStyle name="Normal 5 2 5" xfId="445"/>
    <cellStyle name="Normal 5 9" xfId="446"/>
    <cellStyle name="Normal 9 3" xfId="447"/>
    <cellStyle name="Normal 9 4" xfId="448"/>
    <cellStyle name="Org 10 2" xfId="449"/>
    <cellStyle name="Org 10 2 2" xfId="450"/>
    <cellStyle name="Org 10 3" xfId="451"/>
    <cellStyle name="Org 11 2" xfId="452"/>
    <cellStyle name="Org 11 2 2" xfId="453"/>
    <cellStyle name="Org 11 3" xfId="454"/>
    <cellStyle name="Org 12 2" xfId="455"/>
    <cellStyle name="Org 12 2 2" xfId="456"/>
    <cellStyle name="Org 12 3" xfId="457"/>
    <cellStyle name="Org 13 2" xfId="458"/>
    <cellStyle name="Org 13 2 2" xfId="459"/>
    <cellStyle name="Org 13 3" xfId="460"/>
    <cellStyle name="Org 14 2" xfId="461"/>
    <cellStyle name="Org 14 2 2" xfId="462"/>
    <cellStyle name="Org 14 3" xfId="463"/>
    <cellStyle name="Org 15 2" xfId="464"/>
    <cellStyle name="Org 15 2 2" xfId="465"/>
    <cellStyle name="Org 15 3" xfId="466"/>
    <cellStyle name="Org 2 2" xfId="467"/>
    <cellStyle name="Org 2 2 2" xfId="468"/>
    <cellStyle name="Org 2 3" xfId="469"/>
    <cellStyle name="Org 3 2" xfId="470"/>
    <cellStyle name="Org 3 2 2" xfId="471"/>
    <cellStyle name="Org 3 3" xfId="472"/>
    <cellStyle name="Org 4 2" xfId="473"/>
    <cellStyle name="Org 4 2 2" xfId="474"/>
    <cellStyle name="Org 4 3" xfId="475"/>
    <cellStyle name="Org 5 2" xfId="476"/>
    <cellStyle name="Org 5 2 2" xfId="477"/>
    <cellStyle name="Org 5 3" xfId="478"/>
    <cellStyle name="Org 6 2" xfId="479"/>
    <cellStyle name="Org 6 2 2" xfId="480"/>
    <cellStyle name="Org 6 3" xfId="481"/>
    <cellStyle name="Org 7 2" xfId="482"/>
    <cellStyle name="Org 7 2 2" xfId="483"/>
    <cellStyle name="Org 7 3" xfId="484"/>
    <cellStyle name="Org 8 2" xfId="485"/>
    <cellStyle name="Org 8 2 2" xfId="486"/>
    <cellStyle name="Org 8 3" xfId="487"/>
    <cellStyle name="Org 9 2" xfId="488"/>
    <cellStyle name="Org 9 2 2" xfId="489"/>
    <cellStyle name="Org 9 3" xfId="490"/>
    <cellStyle name="Output 2 2" xfId="491"/>
    <cellStyle name="Project 10 2" xfId="492"/>
    <cellStyle name="Project 10 2 2" xfId="493"/>
    <cellStyle name="Project 10 3" xfId="494"/>
    <cellStyle name="Project 11 2" xfId="495"/>
    <cellStyle name="Project 11 2 2" xfId="496"/>
    <cellStyle name="Project 11 3" xfId="497"/>
    <cellStyle name="Project 12 2" xfId="498"/>
    <cellStyle name="Project 12 2 2" xfId="499"/>
    <cellStyle name="Project 12 3" xfId="500"/>
    <cellStyle name="Project 13 2" xfId="501"/>
    <cellStyle name="Project 13 2 2" xfId="502"/>
    <cellStyle name="Project 13 3" xfId="503"/>
    <cellStyle name="Project 14 2" xfId="504"/>
    <cellStyle name="Project 14 2 2" xfId="505"/>
    <cellStyle name="Project 14 3" xfId="506"/>
    <cellStyle name="Project 15 2" xfId="507"/>
    <cellStyle name="Project 15 2 2" xfId="508"/>
    <cellStyle name="Project 15 3" xfId="509"/>
    <cellStyle name="Project 2 2" xfId="510"/>
    <cellStyle name="Project 2 2 2" xfId="511"/>
    <cellStyle name="Project 2 3" xfId="512"/>
    <cellStyle name="Project 3 2" xfId="513"/>
    <cellStyle name="Project 3 2 2" xfId="514"/>
    <cellStyle name="Project 3 3" xfId="515"/>
    <cellStyle name="Project 4 2" xfId="516"/>
    <cellStyle name="Project 4 2 2" xfId="517"/>
    <cellStyle name="Project 4 3" xfId="518"/>
    <cellStyle name="Project 5 2" xfId="519"/>
    <cellStyle name="Project 5 2 2" xfId="520"/>
    <cellStyle name="Project 5 3" xfId="521"/>
    <cellStyle name="Project 6 2" xfId="522"/>
    <cellStyle name="Project 6 2 2" xfId="523"/>
    <cellStyle name="Project 6 3" xfId="524"/>
    <cellStyle name="Project 7 2" xfId="525"/>
    <cellStyle name="Project 7 2 2" xfId="526"/>
    <cellStyle name="Project 7 3" xfId="527"/>
    <cellStyle name="Project 8 2" xfId="528"/>
    <cellStyle name="Project 8 2 2" xfId="529"/>
    <cellStyle name="Project 8 3" xfId="530"/>
    <cellStyle name="Project 9 2" xfId="531"/>
    <cellStyle name="Project 9 2 2" xfId="532"/>
    <cellStyle name="Project 9 3" xfId="533"/>
    <cellStyle name="Subtotal" xfId="534"/>
    <cellStyle name="task 10 2" xfId="535"/>
    <cellStyle name="task 10 2 2" xfId="536"/>
    <cellStyle name="task 10 3" xfId="537"/>
    <cellStyle name="task 11 2" xfId="538"/>
    <cellStyle name="task 11 2 2" xfId="539"/>
    <cellStyle name="task 11 3" xfId="540"/>
    <cellStyle name="task 12 2" xfId="541"/>
    <cellStyle name="task 12 2 2" xfId="542"/>
    <cellStyle name="task 12 3" xfId="543"/>
    <cellStyle name="task 13 2" xfId="544"/>
    <cellStyle name="task 13 2 2" xfId="545"/>
    <cellStyle name="task 13 3" xfId="546"/>
    <cellStyle name="task 14 2" xfId="547"/>
    <cellStyle name="task 14 2 2" xfId="548"/>
    <cellStyle name="task 14 3" xfId="549"/>
    <cellStyle name="task 15 2" xfId="550"/>
    <cellStyle name="task 15 2 2" xfId="551"/>
    <cellStyle name="task 15 3" xfId="552"/>
    <cellStyle name="task 2 2" xfId="553"/>
    <cellStyle name="task 2 2 2" xfId="554"/>
    <cellStyle name="task 2 3" xfId="555"/>
    <cellStyle name="task 3 2" xfId="556"/>
    <cellStyle name="task 3 2 2" xfId="557"/>
    <cellStyle name="task 3 3" xfId="558"/>
    <cellStyle name="task 4 2" xfId="559"/>
    <cellStyle name="task 4 2 2" xfId="560"/>
    <cellStyle name="task 4 3" xfId="561"/>
    <cellStyle name="task 5 2" xfId="562"/>
    <cellStyle name="task 5 2 2" xfId="563"/>
    <cellStyle name="task 5 3" xfId="564"/>
    <cellStyle name="task 6 2" xfId="565"/>
    <cellStyle name="task 6 2 2" xfId="566"/>
    <cellStyle name="task 6 3" xfId="567"/>
    <cellStyle name="task 7 2" xfId="568"/>
    <cellStyle name="task 7 2 2" xfId="569"/>
    <cellStyle name="task 7 3" xfId="570"/>
    <cellStyle name="task 8 2" xfId="571"/>
    <cellStyle name="task 8 2 2" xfId="572"/>
    <cellStyle name="task 8 3" xfId="573"/>
    <cellStyle name="task 9 2" xfId="574"/>
    <cellStyle name="task 9 2 2" xfId="575"/>
    <cellStyle name="task 9 3" xfId="576"/>
    <cellStyle name="Title 2 2" xfId="577"/>
    <cellStyle name="Total 2 2" xfId="578"/>
    <cellStyle name="Normal 13" xfId="579"/>
    <cellStyle name="Comma 8" xfId="5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tabSelected="1" zoomScale="85" zoomScaleNormal="85" workbookViewId="0" topLeftCell="A1">
      <selection activeCell="T10" sqref="T10"/>
    </sheetView>
  </sheetViews>
  <sheetFormatPr defaultColWidth="9.140625" defaultRowHeight="15"/>
  <cols>
    <col min="1" max="1" width="37.57421875" style="3" customWidth="1"/>
    <col min="2" max="5" width="16.00390625" style="3" customWidth="1"/>
    <col min="6" max="7" width="16.00390625" style="3" hidden="1" customWidth="1"/>
    <col min="8" max="8" width="16.57421875" style="3" hidden="1" customWidth="1"/>
    <col min="9" max="9" width="17.8515625" style="3" hidden="1" customWidth="1"/>
    <col min="10" max="11" width="9.140625" style="3" customWidth="1"/>
    <col min="12" max="12" width="13.28125" style="3" bestFit="1" customWidth="1"/>
    <col min="13" max="16384" width="9.140625" style="3" customWidth="1"/>
  </cols>
  <sheetData>
    <row r="1" spans="1:7" s="34" customFormat="1" ht="15.75">
      <c r="A1" s="56" t="s">
        <v>42</v>
      </c>
      <c r="B1" s="56"/>
      <c r="C1" s="56"/>
      <c r="D1" s="56"/>
      <c r="E1" s="56"/>
      <c r="F1" s="56"/>
      <c r="G1" s="56"/>
    </row>
    <row r="2" spans="1:9" s="34" customFormat="1" ht="15.75">
      <c r="A2" s="56" t="s">
        <v>41</v>
      </c>
      <c r="B2" s="56"/>
      <c r="C2" s="56"/>
      <c r="D2" s="56"/>
      <c r="E2" s="56"/>
      <c r="F2" s="56"/>
      <c r="G2" s="56"/>
      <c r="H2" s="35"/>
      <c r="I2" s="35"/>
    </row>
    <row r="3" spans="1:9" s="34" customFormat="1" ht="15.75">
      <c r="A3" s="6"/>
      <c r="B3" s="6"/>
      <c r="C3" s="6"/>
      <c r="D3" s="6"/>
      <c r="E3" s="6"/>
      <c r="F3" s="6"/>
      <c r="G3" s="6"/>
      <c r="H3" s="6"/>
      <c r="I3" s="6"/>
    </row>
    <row r="4" spans="1:9" s="34" customFormat="1" ht="47.25">
      <c r="A4" s="2" t="s">
        <v>0</v>
      </c>
      <c r="B4" s="52" t="s">
        <v>45</v>
      </c>
      <c r="C4" s="52" t="s">
        <v>27</v>
      </c>
      <c r="D4" s="1" t="s">
        <v>14</v>
      </c>
      <c r="E4" s="1" t="s">
        <v>17</v>
      </c>
      <c r="F4" s="1" t="s">
        <v>18</v>
      </c>
      <c r="G4" s="1" t="s">
        <v>19</v>
      </c>
      <c r="H4" s="1" t="s">
        <v>24</v>
      </c>
      <c r="I4" s="1" t="s">
        <v>25</v>
      </c>
    </row>
    <row r="5" spans="1:9" s="34" customFormat="1" ht="15.75">
      <c r="A5" s="25" t="s">
        <v>1</v>
      </c>
      <c r="B5" s="18">
        <v>0</v>
      </c>
      <c r="C5" s="18">
        <v>0</v>
      </c>
      <c r="D5" s="18">
        <f>C30</f>
        <v>-7142348.730508573</v>
      </c>
      <c r="E5" s="18">
        <f>D30</f>
        <v>7979333.1395998</v>
      </c>
      <c r="F5" s="18">
        <f>E30</f>
        <v>10139322.889617711</v>
      </c>
      <c r="G5" s="18">
        <f>F30</f>
        <v>14578250.264616147</v>
      </c>
      <c r="H5" s="18">
        <f aca="true" t="shared" si="0" ref="H5:I5">G30</f>
        <v>19365140.0448187</v>
      </c>
      <c r="I5" s="18">
        <f t="shared" si="0"/>
        <v>24428540.0448187</v>
      </c>
    </row>
    <row r="6" spans="1:9" s="34" customFormat="1" ht="15.75">
      <c r="A6" s="26" t="s">
        <v>2</v>
      </c>
      <c r="B6" s="47"/>
      <c r="C6" s="47"/>
      <c r="D6" s="7"/>
      <c r="E6" s="12"/>
      <c r="F6" s="8"/>
      <c r="G6" s="8"/>
      <c r="H6" s="8"/>
      <c r="I6" s="8"/>
    </row>
    <row r="7" spans="1:9" s="34" customFormat="1" ht="15.75">
      <c r="A7" s="42" t="s">
        <v>43</v>
      </c>
      <c r="B7" s="44">
        <v>0</v>
      </c>
      <c r="C7" s="44">
        <v>0</v>
      </c>
      <c r="D7" s="44">
        <v>80820029.9963324</v>
      </c>
      <c r="E7" s="51">
        <v>87339109.8626701</v>
      </c>
      <c r="F7" s="51">
        <v>93837397.03388539</v>
      </c>
      <c r="G7" s="51">
        <v>102069424.44519001</v>
      </c>
      <c r="H7" s="45">
        <v>102270684.92531744</v>
      </c>
      <c r="I7" s="45">
        <v>109766717.04760352</v>
      </c>
    </row>
    <row r="8" spans="1:9" s="34" customFormat="1" ht="15.75">
      <c r="A8" s="42" t="s">
        <v>30</v>
      </c>
      <c r="B8" s="44">
        <v>0</v>
      </c>
      <c r="C8" s="44">
        <v>0</v>
      </c>
      <c r="D8" s="44">
        <v>15500000</v>
      </c>
      <c r="E8" s="51">
        <v>0</v>
      </c>
      <c r="F8" s="51">
        <v>0</v>
      </c>
      <c r="G8" s="51">
        <v>0</v>
      </c>
      <c r="H8" s="45"/>
      <c r="I8" s="45">
        <v>0</v>
      </c>
    </row>
    <row r="9" spans="1:9" s="34" customFormat="1" ht="15.75">
      <c r="A9" s="42" t="s">
        <v>15</v>
      </c>
      <c r="B9" s="44">
        <v>0</v>
      </c>
      <c r="C9" s="44">
        <v>0</v>
      </c>
      <c r="D9" s="44">
        <v>462404.7699243603</v>
      </c>
      <c r="E9" s="51">
        <v>559989.7500179318</v>
      </c>
      <c r="F9" s="51">
        <v>838927.3749984363</v>
      </c>
      <c r="G9" s="51">
        <v>1186889.7802025527</v>
      </c>
      <c r="H9" s="45"/>
      <c r="I9" s="45"/>
    </row>
    <row r="10" spans="1:9" s="34" customFormat="1" ht="15.75">
      <c r="A10" s="42"/>
      <c r="B10" s="48"/>
      <c r="C10" s="48"/>
      <c r="D10" s="44"/>
      <c r="E10" s="51"/>
      <c r="F10" s="45"/>
      <c r="G10" s="45"/>
      <c r="H10" s="45"/>
      <c r="I10" s="45"/>
    </row>
    <row r="11" spans="1:9" s="34" customFormat="1" ht="15.75">
      <c r="A11" s="28" t="s">
        <v>3</v>
      </c>
      <c r="B11" s="49"/>
      <c r="C11" s="49"/>
      <c r="D11" s="10">
        <f>SUM(D7:D10)</f>
        <v>96782434.76625676</v>
      </c>
      <c r="E11" s="11">
        <f>SUM(E7:E10)</f>
        <v>87899099.61268802</v>
      </c>
      <c r="F11" s="11">
        <f>SUM(F7:F10)</f>
        <v>94676324.40888382</v>
      </c>
      <c r="G11" s="11">
        <f>SUM(G7:G10)</f>
        <v>103256314.22539257</v>
      </c>
      <c r="H11" s="11">
        <f aca="true" t="shared" si="1" ref="H11:I11">SUM(H7:H10)</f>
        <v>102270684.92531744</v>
      </c>
      <c r="I11" s="11">
        <f t="shared" si="1"/>
        <v>109766717.04760352</v>
      </c>
    </row>
    <row r="12" spans="1:9" s="34" customFormat="1" ht="15.75">
      <c r="A12" s="26" t="s">
        <v>4</v>
      </c>
      <c r="B12" s="47"/>
      <c r="C12" s="47"/>
      <c r="D12" s="19"/>
      <c r="E12" s="23"/>
      <c r="F12" s="21"/>
      <c r="G12" s="21"/>
      <c r="H12" s="21"/>
      <c r="I12" s="21"/>
    </row>
    <row r="13" spans="1:17" s="34" customFormat="1" ht="15.75">
      <c r="A13" s="42" t="s">
        <v>23</v>
      </c>
      <c r="B13" s="44">
        <v>0</v>
      </c>
      <c r="C13" s="44">
        <v>0</v>
      </c>
      <c r="D13" s="44">
        <v>-6676963.323</v>
      </c>
      <c r="E13" s="51">
        <v>-7178944.392</v>
      </c>
      <c r="F13" s="45">
        <v>-7751777.436000001</v>
      </c>
      <c r="G13" s="45">
        <v>-8478821.64483</v>
      </c>
      <c r="H13" s="45">
        <v>-9243670.799322259</v>
      </c>
      <c r="I13" s="45">
        <v>-12019455.516712585</v>
      </c>
      <c r="N13" s="50"/>
      <c r="O13" s="50"/>
      <c r="P13" s="50"/>
      <c r="Q13" s="50"/>
    </row>
    <row r="14" spans="1:17" s="34" customFormat="1" ht="15.75">
      <c r="A14" s="42" t="s">
        <v>16</v>
      </c>
      <c r="B14" s="44">
        <v>0</v>
      </c>
      <c r="C14" s="44">
        <v>0</v>
      </c>
      <c r="D14" s="44">
        <v>-1952347.710172677</v>
      </c>
      <c r="E14" s="51">
        <v>-4135951.277901803</v>
      </c>
      <c r="F14" s="45">
        <v>-4795317.242789834</v>
      </c>
      <c r="G14" s="45">
        <v>-5625003.235224752</v>
      </c>
      <c r="H14" s="45">
        <v>0</v>
      </c>
      <c r="I14" s="45">
        <v>0</v>
      </c>
      <c r="N14" s="50"/>
      <c r="O14" s="50"/>
      <c r="P14" s="50"/>
      <c r="Q14" s="50"/>
    </row>
    <row r="15" spans="1:17" s="34" customFormat="1" ht="15.75">
      <c r="A15" s="42" t="s">
        <v>26</v>
      </c>
      <c r="B15" s="44">
        <v>0</v>
      </c>
      <c r="C15" s="44">
        <v>0</v>
      </c>
      <c r="D15" s="44">
        <v>-20698954.254059024</v>
      </c>
      <c r="E15" s="51">
        <v>-31147908.50811805</v>
      </c>
      <c r="F15" s="45">
        <v>-31147908.50811805</v>
      </c>
      <c r="G15" s="45">
        <v>-31147908.50811805</v>
      </c>
      <c r="H15" s="45">
        <v>-30461784.139355775</v>
      </c>
      <c r="I15" s="45">
        <v>-30461784.139355775</v>
      </c>
      <c r="N15" s="50"/>
      <c r="O15" s="50"/>
      <c r="P15" s="50"/>
      <c r="Q15" s="50"/>
    </row>
    <row r="16" spans="1:17" s="34" customFormat="1" ht="15.75">
      <c r="A16" s="42" t="s">
        <v>40</v>
      </c>
      <c r="B16" s="44">
        <v>0</v>
      </c>
      <c r="C16" s="44">
        <v>0</v>
      </c>
      <c r="D16" s="44">
        <v>-10698960.028770061</v>
      </c>
      <c r="E16" s="51">
        <v>-5498083.550148962</v>
      </c>
      <c r="F16" s="45">
        <v>-8188262.871270494</v>
      </c>
      <c r="G16" s="45">
        <v>-11600606.300430954</v>
      </c>
      <c r="H16" s="45">
        <v>-17091285.331587106</v>
      </c>
      <c r="I16" s="45">
        <v>-23269023.855446137</v>
      </c>
      <c r="N16" s="50"/>
      <c r="O16" s="50"/>
      <c r="P16" s="50"/>
      <c r="Q16" s="50"/>
    </row>
    <row r="17" spans="1:9" s="34" customFormat="1" ht="15.75">
      <c r="A17" s="42" t="s">
        <v>22</v>
      </c>
      <c r="B17" s="44">
        <v>0</v>
      </c>
      <c r="C17" s="44">
        <v>0</v>
      </c>
      <c r="D17" s="44">
        <v>-1888152.38768</v>
      </c>
      <c r="E17" s="51">
        <v>-2168205.9359999998</v>
      </c>
      <c r="F17" s="45">
        <v>-2304507.0879999995</v>
      </c>
      <c r="G17" s="45">
        <v>-2477450.5896400004</v>
      </c>
      <c r="H17" s="45">
        <v>-2659037.8080582535</v>
      </c>
      <c r="I17" s="45">
        <v>-2853934.6432376914</v>
      </c>
    </row>
    <row r="18" spans="1:9" s="34" customFormat="1" ht="15.75">
      <c r="A18" s="42" t="s">
        <v>20</v>
      </c>
      <c r="B18" s="44">
        <v>0</v>
      </c>
      <c r="C18" s="44">
        <v>0</v>
      </c>
      <c r="D18" s="44">
        <v>-4458000</v>
      </c>
      <c r="E18" s="51">
        <v>-4457850</v>
      </c>
      <c r="F18" s="45">
        <v>-4460600</v>
      </c>
      <c r="G18" s="45">
        <v>-4463600</v>
      </c>
      <c r="H18" s="45"/>
      <c r="I18" s="45"/>
    </row>
    <row r="19" spans="1:9" s="34" customFormat="1" ht="15.75">
      <c r="A19" s="42" t="s">
        <v>31</v>
      </c>
      <c r="B19" s="44">
        <v>0</v>
      </c>
      <c r="C19" s="44">
        <v>0</v>
      </c>
      <c r="D19" s="44">
        <v>-27831748.392190885</v>
      </c>
      <c r="E19" s="51">
        <v>-32752166.198501293</v>
      </c>
      <c r="F19" s="45">
        <v>-35189023.88770702</v>
      </c>
      <c r="G19" s="45">
        <v>-38276034.166946255</v>
      </c>
      <c r="H19" s="45">
        <v>-37751506.84699404</v>
      </c>
      <c r="I19" s="45">
        <v>-41162518.89285132</v>
      </c>
    </row>
    <row r="20" spans="1:9" s="34" customFormat="1" ht="15.75">
      <c r="A20" s="42" t="s">
        <v>28</v>
      </c>
      <c r="B20" s="44">
        <v>0</v>
      </c>
      <c r="C20" s="44">
        <v>-7000000</v>
      </c>
      <c r="D20" s="44">
        <v>-11000000</v>
      </c>
      <c r="E20" s="51">
        <v>-2000000</v>
      </c>
      <c r="F20" s="45">
        <v>0</v>
      </c>
      <c r="G20" s="45">
        <v>0</v>
      </c>
      <c r="H20" s="45"/>
      <c r="I20" s="45"/>
    </row>
    <row r="21" spans="1:9" s="34" customFormat="1" ht="15.75">
      <c r="A21" s="42" t="s">
        <v>29</v>
      </c>
      <c r="B21" s="44">
        <v>0</v>
      </c>
      <c r="C21" s="44">
        <v>0</v>
      </c>
      <c r="D21" s="44">
        <v>4000000</v>
      </c>
      <c r="E21" s="51">
        <v>4000000</v>
      </c>
      <c r="F21" s="45">
        <v>4000000</v>
      </c>
      <c r="G21" s="45">
        <v>4000000</v>
      </c>
      <c r="H21" s="45"/>
      <c r="I21" s="45"/>
    </row>
    <row r="22" spans="1:9" s="34" customFormat="1" ht="15.75">
      <c r="A22" s="42" t="s">
        <v>32</v>
      </c>
      <c r="B22" s="44">
        <v>0</v>
      </c>
      <c r="C22" s="44">
        <v>-142348.73050857292</v>
      </c>
      <c r="D22" s="44">
        <v>-55626.80027574327</v>
      </c>
      <c r="E22" s="51">
        <v>0</v>
      </c>
      <c r="F22" s="45">
        <v>0</v>
      </c>
      <c r="G22" s="45">
        <v>0</v>
      </c>
      <c r="H22" s="45"/>
      <c r="I22" s="45"/>
    </row>
    <row r="23" spans="1:9" s="34" customFormat="1" ht="15.75">
      <c r="A23" s="42" t="s">
        <v>34</v>
      </c>
      <c r="B23" s="44">
        <v>0</v>
      </c>
      <c r="C23" s="44">
        <v>0</v>
      </c>
      <c r="D23" s="44">
        <v>-400000</v>
      </c>
      <c r="E23" s="51">
        <v>-400000</v>
      </c>
      <c r="F23" s="45">
        <v>-400000</v>
      </c>
      <c r="G23" s="45">
        <v>-400000</v>
      </c>
      <c r="H23" s="45"/>
      <c r="I23" s="45"/>
    </row>
    <row r="24" spans="1:9" s="34" customFormat="1" ht="15.75">
      <c r="A24" s="27"/>
      <c r="B24" s="19"/>
      <c r="C24" s="19"/>
      <c r="D24" s="19"/>
      <c r="E24" s="23"/>
      <c r="F24" s="20"/>
      <c r="G24" s="20"/>
      <c r="H24" s="20"/>
      <c r="I24" s="20"/>
    </row>
    <row r="25" spans="1:12" s="34" customFormat="1" ht="15.75">
      <c r="A25" s="28" t="s">
        <v>5</v>
      </c>
      <c r="B25" s="11">
        <f aca="true" t="shared" si="2" ref="B25">SUM(B13:B24)</f>
        <v>0</v>
      </c>
      <c r="C25" s="11">
        <f aca="true" t="shared" si="3" ref="C25:I25">SUM(C13:C24)</f>
        <v>-7142348.730508573</v>
      </c>
      <c r="D25" s="11">
        <f t="shared" si="3"/>
        <v>-81660752.89614838</v>
      </c>
      <c r="E25" s="11">
        <f t="shared" si="3"/>
        <v>-85739109.86267011</v>
      </c>
      <c r="F25" s="11">
        <f t="shared" si="3"/>
        <v>-90237397.03388539</v>
      </c>
      <c r="G25" s="11">
        <f t="shared" si="3"/>
        <v>-98469424.44519001</v>
      </c>
      <c r="H25" s="11">
        <f t="shared" si="3"/>
        <v>-97207284.92531744</v>
      </c>
      <c r="I25" s="11">
        <f t="shared" si="3"/>
        <v>-109766717.04760352</v>
      </c>
      <c r="L25" s="46"/>
    </row>
    <row r="26" spans="1:9" s="34" customFormat="1" ht="15.75">
      <c r="A26" s="29" t="s">
        <v>44</v>
      </c>
      <c r="B26" s="29"/>
      <c r="C26" s="29"/>
      <c r="D26" s="32"/>
      <c r="E26" s="32"/>
      <c r="F26" s="33"/>
      <c r="G26" s="33"/>
      <c r="H26" s="33"/>
      <c r="I26" s="33"/>
    </row>
    <row r="27" spans="1:9" s="34" customFormat="1" ht="15.75">
      <c r="A27" s="26" t="s">
        <v>11</v>
      </c>
      <c r="B27" s="26"/>
      <c r="C27" s="26"/>
      <c r="D27" s="22"/>
      <c r="E27" s="22"/>
      <c r="F27" s="20"/>
      <c r="G27" s="20"/>
      <c r="H27" s="20"/>
      <c r="I27" s="20"/>
    </row>
    <row r="28" spans="1:9" s="34" customFormat="1" ht="15.75">
      <c r="A28" s="30"/>
      <c r="B28" s="30"/>
      <c r="C28" s="30"/>
      <c r="D28" s="19"/>
      <c r="E28" s="23"/>
      <c r="F28" s="23"/>
      <c r="G28" s="23"/>
      <c r="H28" s="23"/>
      <c r="I28" s="23"/>
    </row>
    <row r="29" spans="1:9" s="34" customFormat="1" ht="15.75">
      <c r="A29" s="26" t="s">
        <v>6</v>
      </c>
      <c r="B29" s="26"/>
      <c r="C29" s="26"/>
      <c r="D29" s="11">
        <f>SUM(D28:D28)</f>
        <v>0</v>
      </c>
      <c r="E29" s="11">
        <f>SUM(E28:E28)</f>
        <v>0</v>
      </c>
      <c r="F29" s="11">
        <f>SUM(F28:F28)</f>
        <v>0</v>
      </c>
      <c r="G29" s="11">
        <f>SUM(G28:G28)</f>
        <v>0</v>
      </c>
      <c r="H29" s="11">
        <f aca="true" t="shared" si="4" ref="H29:I29">SUM(H28:H28)</f>
        <v>0</v>
      </c>
      <c r="I29" s="11">
        <f t="shared" si="4"/>
        <v>0</v>
      </c>
    </row>
    <row r="30" spans="1:9" s="34" customFormat="1" ht="15.75">
      <c r="A30" s="29" t="s">
        <v>12</v>
      </c>
      <c r="B30" s="37">
        <f aca="true" t="shared" si="5" ref="B30">B5+B11+B25+B26+B29</f>
        <v>0</v>
      </c>
      <c r="C30" s="37">
        <f aca="true" t="shared" si="6" ref="C30:I30">C5+C11+C25+C26+C29</f>
        <v>-7142348.730508573</v>
      </c>
      <c r="D30" s="37">
        <f t="shared" si="6"/>
        <v>7979333.1395998</v>
      </c>
      <c r="E30" s="37">
        <f t="shared" si="6"/>
        <v>10139322.889617711</v>
      </c>
      <c r="F30" s="37">
        <f t="shared" si="6"/>
        <v>14578250.264616147</v>
      </c>
      <c r="G30" s="37">
        <f t="shared" si="6"/>
        <v>19365140.0448187</v>
      </c>
      <c r="H30" s="37">
        <f t="shared" si="6"/>
        <v>24428540.0448187</v>
      </c>
      <c r="I30" s="37">
        <f t="shared" si="6"/>
        <v>24428540.0448187</v>
      </c>
    </row>
    <row r="31" spans="1:9" s="34" customFormat="1" ht="15.75">
      <c r="A31" s="26" t="s">
        <v>13</v>
      </c>
      <c r="B31" s="26"/>
      <c r="C31" s="26"/>
      <c r="D31" s="12"/>
      <c r="E31" s="12"/>
      <c r="F31" s="9"/>
      <c r="G31" s="9"/>
      <c r="H31" s="9"/>
      <c r="I31" s="9"/>
    </row>
    <row r="32" spans="1:9" s="34" customFormat="1" ht="15.75">
      <c r="A32" s="42" t="s">
        <v>33</v>
      </c>
      <c r="B32" s="42"/>
      <c r="C32" s="42"/>
      <c r="D32" s="12"/>
      <c r="E32" s="12"/>
      <c r="F32" s="9"/>
      <c r="G32" s="9"/>
      <c r="H32" s="9"/>
      <c r="I32" s="9"/>
    </row>
    <row r="33" spans="1:9" s="34" customFormat="1" ht="15.75">
      <c r="A33" s="43" t="s">
        <v>21</v>
      </c>
      <c r="B33" s="43"/>
      <c r="C33" s="43"/>
      <c r="D33" s="24">
        <v>-15500000</v>
      </c>
      <c r="E33" s="24">
        <f>+D33</f>
        <v>-15500000</v>
      </c>
      <c r="F33" s="24">
        <f>+E33</f>
        <v>-15500000</v>
      </c>
      <c r="G33" s="24">
        <f>+F33</f>
        <v>-15500000</v>
      </c>
      <c r="H33" s="24"/>
      <c r="I33" s="24"/>
    </row>
    <row r="34" spans="1:9" s="34" customFormat="1" ht="15.75">
      <c r="A34" s="43"/>
      <c r="B34" s="43"/>
      <c r="C34" s="43"/>
      <c r="D34" s="24"/>
      <c r="E34" s="24"/>
      <c r="F34" s="24"/>
      <c r="G34" s="24"/>
      <c r="H34" s="24"/>
      <c r="I34" s="24"/>
    </row>
    <row r="35" spans="1:9" s="34" customFormat="1" ht="15.75">
      <c r="A35" s="26" t="s">
        <v>7</v>
      </c>
      <c r="B35" s="13">
        <f aca="true" t="shared" si="7" ref="B35">SUM(B33:B33)</f>
        <v>0</v>
      </c>
      <c r="C35" s="13">
        <f aca="true" t="shared" si="8" ref="C35:I35">SUM(C33:C33)</f>
        <v>0</v>
      </c>
      <c r="D35" s="13">
        <f t="shared" si="8"/>
        <v>-15500000</v>
      </c>
      <c r="E35" s="13">
        <f t="shared" si="8"/>
        <v>-15500000</v>
      </c>
      <c r="F35" s="13">
        <f t="shared" si="8"/>
        <v>-15500000</v>
      </c>
      <c r="G35" s="13">
        <f t="shared" si="8"/>
        <v>-15500000</v>
      </c>
      <c r="H35" s="13">
        <f t="shared" si="8"/>
        <v>0</v>
      </c>
      <c r="I35" s="13">
        <f t="shared" si="8"/>
        <v>0</v>
      </c>
    </row>
    <row r="36" spans="1:9" s="34" customFormat="1" ht="15.75">
      <c r="A36" s="31"/>
      <c r="B36" s="31"/>
      <c r="C36" s="31"/>
      <c r="D36" s="14"/>
      <c r="E36" s="13"/>
      <c r="F36" s="13"/>
      <c r="G36" s="13"/>
      <c r="H36" s="13"/>
      <c r="I36" s="13"/>
    </row>
    <row r="37" spans="1:9" s="34" customFormat="1" ht="15.75">
      <c r="A37" s="31" t="s">
        <v>8</v>
      </c>
      <c r="B37" s="9">
        <f>ABS(IF(B30+B35&gt;0,0,B30+B35))</f>
        <v>0</v>
      </c>
      <c r="C37" s="9">
        <f>ABS(IF(C30+C35&gt;0,0,C30+C35))</f>
        <v>7142348.730508573</v>
      </c>
      <c r="D37" s="9">
        <f aca="true" t="shared" si="9" ref="D37:G37">ABS(IF(D30+D35&gt;0,0,D30+D35))</f>
        <v>7520666.8604002</v>
      </c>
      <c r="E37" s="9">
        <f t="shared" si="9"/>
        <v>5360677.110382289</v>
      </c>
      <c r="F37" s="9">
        <f t="shared" si="9"/>
        <v>921749.7353838533</v>
      </c>
      <c r="G37" s="9">
        <f t="shared" si="9"/>
        <v>0</v>
      </c>
      <c r="H37" s="9">
        <f>ABS(IF(H30+H35&gt;0,0,H30+H35))</f>
        <v>0</v>
      </c>
      <c r="I37" s="9">
        <f>ABS(IF(I30+I35&gt;0,0,I30+I35))</f>
        <v>0</v>
      </c>
    </row>
    <row r="38" spans="1:9" s="34" customFormat="1" ht="15.75">
      <c r="A38" s="28"/>
      <c r="B38" s="28"/>
      <c r="C38" s="28"/>
      <c r="D38" s="15"/>
      <c r="E38" s="16"/>
      <c r="F38" s="16"/>
      <c r="G38" s="16"/>
      <c r="H38" s="16"/>
      <c r="I38" s="16"/>
    </row>
    <row r="39" spans="1:9" s="34" customFormat="1" ht="15.75">
      <c r="A39" s="29" t="s">
        <v>9</v>
      </c>
      <c r="B39" s="17">
        <f aca="true" t="shared" si="10" ref="B39">ROUND(B30+B35+B37,0)</f>
        <v>0</v>
      </c>
      <c r="C39" s="17">
        <f aca="true" t="shared" si="11" ref="C39:I39">ROUND(C30+C35+C37,0)</f>
        <v>0</v>
      </c>
      <c r="D39" s="17">
        <f t="shared" si="11"/>
        <v>0</v>
      </c>
      <c r="E39" s="17">
        <f t="shared" si="11"/>
        <v>0</v>
      </c>
      <c r="F39" s="17">
        <f t="shared" si="11"/>
        <v>0</v>
      </c>
      <c r="G39" s="17">
        <f t="shared" si="11"/>
        <v>3865140</v>
      </c>
      <c r="H39" s="17">
        <f t="shared" si="11"/>
        <v>24428540</v>
      </c>
      <c r="I39" s="17">
        <f t="shared" si="11"/>
        <v>24428540</v>
      </c>
    </row>
    <row r="40" spans="1:9" s="34" customFormat="1" ht="15">
      <c r="A40" s="3"/>
      <c r="B40" s="3"/>
      <c r="C40" s="3"/>
      <c r="D40" s="3"/>
      <c r="E40" s="3"/>
      <c r="F40" s="3"/>
      <c r="G40" s="3"/>
      <c r="H40" s="3"/>
      <c r="I40" s="3"/>
    </row>
    <row r="41" spans="1:9" ht="15.75">
      <c r="A41" s="36" t="s">
        <v>10</v>
      </c>
      <c r="B41" s="36"/>
      <c r="C41" s="36"/>
      <c r="D41" s="4"/>
      <c r="E41" s="38"/>
      <c r="F41" s="5"/>
      <c r="G41" s="5"/>
      <c r="H41" s="5"/>
      <c r="I41" s="5"/>
    </row>
    <row r="42" spans="1:9" ht="36.75" customHeight="1">
      <c r="A42" s="55" t="s">
        <v>35</v>
      </c>
      <c r="B42" s="55"/>
      <c r="C42" s="55"/>
      <c r="D42" s="55"/>
      <c r="E42" s="55"/>
      <c r="F42" s="55"/>
      <c r="G42" s="55"/>
      <c r="H42" s="34"/>
      <c r="I42" s="34"/>
    </row>
    <row r="43" spans="1:9" ht="36" customHeight="1">
      <c r="A43" s="55" t="s">
        <v>38</v>
      </c>
      <c r="B43" s="55"/>
      <c r="C43" s="55"/>
      <c r="D43" s="55"/>
      <c r="E43" s="55"/>
      <c r="F43" s="55"/>
      <c r="G43" s="55"/>
      <c r="H43" s="40"/>
      <c r="I43" s="40"/>
    </row>
    <row r="44" spans="1:9" ht="52.5" customHeight="1">
      <c r="A44" s="55" t="s">
        <v>39</v>
      </c>
      <c r="B44" s="55"/>
      <c r="C44" s="55"/>
      <c r="D44" s="55"/>
      <c r="E44" s="55"/>
      <c r="F44" s="55"/>
      <c r="G44" s="55"/>
      <c r="H44" s="34"/>
      <c r="I44" s="34"/>
    </row>
    <row r="45" spans="1:9" ht="25.5" customHeight="1">
      <c r="A45" s="55" t="s">
        <v>36</v>
      </c>
      <c r="B45" s="55"/>
      <c r="C45" s="55"/>
      <c r="D45" s="55"/>
      <c r="E45" s="55"/>
      <c r="F45" s="55"/>
      <c r="G45" s="55"/>
      <c r="H45" s="34"/>
      <c r="I45" s="34"/>
    </row>
    <row r="46" spans="1:9" ht="15">
      <c r="A46" s="55" t="s">
        <v>37</v>
      </c>
      <c r="B46" s="55"/>
      <c r="C46" s="55"/>
      <c r="D46" s="55"/>
      <c r="E46" s="55"/>
      <c r="F46" s="55"/>
      <c r="G46" s="55"/>
      <c r="H46" s="34"/>
      <c r="I46" s="34"/>
    </row>
    <row r="47" spans="1:9" ht="15">
      <c r="A47" s="53"/>
      <c r="B47" s="53"/>
      <c r="C47" s="53"/>
      <c r="D47" s="53"/>
      <c r="E47" s="53"/>
      <c r="F47" s="53"/>
      <c r="G47" s="53"/>
      <c r="H47" s="34"/>
      <c r="I47" s="34"/>
    </row>
    <row r="48" spans="1:9" ht="17.25">
      <c r="A48" s="54"/>
      <c r="B48" s="54"/>
      <c r="C48" s="54"/>
      <c r="D48" s="54"/>
      <c r="E48" s="54"/>
      <c r="F48" s="54"/>
      <c r="G48" s="54"/>
      <c r="H48" s="34"/>
      <c r="I48" s="34"/>
    </row>
    <row r="49" spans="1:9" ht="15">
      <c r="A49" s="39"/>
      <c r="B49" s="39"/>
      <c r="C49" s="39"/>
      <c r="D49" s="41"/>
      <c r="E49" s="41"/>
      <c r="F49" s="41"/>
      <c r="G49" s="41"/>
      <c r="H49" s="41"/>
      <c r="I49" s="41"/>
    </row>
    <row r="50" spans="1:3" ht="15">
      <c r="A50" s="34"/>
      <c r="B50" s="34"/>
      <c r="C50" s="34"/>
    </row>
  </sheetData>
  <sheetProtection formatCells="0" formatColumns="0" formatRows="0" insertColumns="0" insertRows="0" deleteRows="0" pivotTables="0"/>
  <mergeCells count="9">
    <mergeCell ref="A47:G47"/>
    <mergeCell ref="A48:G48"/>
    <mergeCell ref="A43:G43"/>
    <mergeCell ref="A1:G1"/>
    <mergeCell ref="A2:G2"/>
    <mergeCell ref="A42:G42"/>
    <mergeCell ref="A44:G44"/>
    <mergeCell ref="A45:G45"/>
    <mergeCell ref="A46:G46"/>
  </mergeCells>
  <printOptions/>
  <pageMargins left="0.5" right="0.5" top="0.75" bottom="0.75" header="0.3" footer="0.3"/>
  <pageSetup fitToHeight="1" fitToWidth="1" horizontalDpi="600" verticalDpi="600" orientation="portrait" scale="8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AA55165397AD45A9C806DE4DA322BC" ma:contentTypeVersion="4" ma:contentTypeDescription="Create a new document." ma:contentTypeScope="" ma:versionID="143ffd632f249c78d7f314ac26081f9f">
  <xsd:schema xmlns:xsd="http://www.w3.org/2001/XMLSchema" xmlns:xs="http://www.w3.org/2001/XMLSchema" xmlns:p="http://schemas.microsoft.com/office/2006/metadata/properties" xmlns:ns1="http://schemas.microsoft.com/sharepoint/v3" xmlns:ns2="cc65247f-a20b-435f-b32a-7011b51eca25" targetNamespace="http://schemas.microsoft.com/office/2006/metadata/properties" ma:root="true" ma:fieldsID="16d05d534a07959ed55850879ba3f5df" ns1:_="" ns2:_="">
    <xsd:import namespace="http://schemas.microsoft.com/sharepoint/v3"/>
    <xsd:import namespace="cc65247f-a20b-435f-b32a-7011b51eca25"/>
    <xsd:element name="properties">
      <xsd:complexType>
        <xsd:sequence>
          <xsd:element name="documentManagement">
            <xsd:complexType>
              <xsd:all>
                <xsd:element ref="ns1:AssignedTo" minOccurs="0"/>
                <xsd:element ref="ns2:MediaServiceMetadata" minOccurs="0"/>
                <xsd:element ref="ns2:MediaServiceFastMetadata"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65247f-a20b-435f-b32a-7011b51eca25"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1BEE14A1-6B13-466C-BD32-49ACD85FFF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65247f-a20b-435f-b32a-7011b51eca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6E7650-1B35-478C-9439-99A7F51AC7E1}">
  <ds:schemaRefs>
    <ds:schemaRef ds:uri="http://schemas.microsoft.com/sharepoint/v3/contenttype/forms"/>
  </ds:schemaRefs>
</ds:datastoreItem>
</file>

<file path=customXml/itemProps3.xml><?xml version="1.0" encoding="utf-8"?>
<ds:datastoreItem xmlns:ds="http://schemas.openxmlformats.org/officeDocument/2006/customXml" ds:itemID="{3A87F3D6-CE73-4E64-9151-0FC4F7349C81}">
  <ds:schemaRefs>
    <ds:schemaRef ds:uri="http://schemas.microsoft.com/office/2006/documentManagement/types"/>
    <ds:schemaRef ds:uri="cc65247f-a20b-435f-b32a-7011b51eca25"/>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Yoon, Haeyoung (Alex)</dc:creator>
  <cp:keywords/>
  <dc:description/>
  <cp:lastModifiedBy>Rubardt, Aaron</cp:lastModifiedBy>
  <cp:lastPrinted>2019-05-06T19:22:17Z</cp:lastPrinted>
  <dcterms:created xsi:type="dcterms:W3CDTF">2014-11-26T15:18:10Z</dcterms:created>
  <dcterms:modified xsi:type="dcterms:W3CDTF">2019-05-07T14:48:48Z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0x010100D2AA55165397AD45A9C806DE4DA322BC</vt:lpwstr>
  </property>
  <property fmtid="{D5CDD505-2E9C-101B-9397-08002B2CF9AE}" pid="4" name="SV_HIDDEN_GRID_QUERY_LIST_4F35BF76-6C0D-4D9B-82B2-816C12CF3733">
    <vt:lpwstr>empty_477D106A-C0D6-4607-AEBD-E2C9D60EA279</vt:lpwstr>
  </property>
</Properties>
</file>