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640" windowHeight="10935" activeTab="0"/>
  </bookViews>
  <sheets>
    <sheet name="Sheet1" sheetId="1" r:id="rId1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<sst xmlns="http://schemas.openxmlformats.org/spreadsheetml/2006/main" count="47" uniqueCount="46">
  <si>
    <t>Non-CX Financial Plan</t>
  </si>
  <si>
    <t>Fund Name:  AFIS</t>
  </si>
  <si>
    <t>Fund Number:  1220</t>
  </si>
  <si>
    <t>Prepared by:  Kate Davis</t>
  </si>
  <si>
    <t>Category</t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</si>
  <si>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</si>
  <si>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</si>
  <si>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</si>
  <si>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</si>
  <si>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</si>
  <si>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Revenues</t>
  </si>
  <si>
    <t>Taxes</t>
  </si>
  <si>
    <t>Interest</t>
  </si>
  <si>
    <t>Total Revenues</t>
  </si>
  <si>
    <t>Expenditures</t>
  </si>
  <si>
    <t>Salaries and Benefits</t>
  </si>
  <si>
    <t>Supplies and Services</t>
  </si>
  <si>
    <t>Intergovernmental Services</t>
  </si>
  <si>
    <t>City of Seattle</t>
  </si>
  <si>
    <t>Capital</t>
  </si>
  <si>
    <t>Contigencies</t>
  </si>
  <si>
    <t>Encumbrance Carryover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</si>
  <si>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</si>
  <si>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</si>
  <si>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</si>
  <si>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</si>
  <si>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</si>
  <si>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</si>
  <si>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</si>
  <si>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</si>
  <si>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</si>
  <si>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</si>
  <si>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r>
      <t>1</t>
    </r>
    <r>
      <rPr>
        <sz val="10"/>
        <rFont val="Times New Roman"/>
        <family val="1"/>
      </rPr>
      <t xml:space="preserve"> Actuals are taken from ARMS 14th Month or 2006 CAFR</t>
    </r>
  </si>
  <si>
    <r>
      <t xml:space="preserve">3  </t>
    </r>
    <r>
      <rPr>
        <sz val="10"/>
        <rFont val="Times New Roman"/>
        <family val="1"/>
      </rPr>
      <t xml:space="preserve"> Contingency Reserve of 2.25 % of non-capital expenditures to cover continued increased inflation / COLA. </t>
    </r>
  </si>
  <si>
    <r>
      <t>4</t>
    </r>
    <r>
      <rPr>
        <sz val="10"/>
        <rFont val="Times New Roman"/>
        <family val="1"/>
      </rPr>
      <t xml:space="preserve">  Contingency Reserve to cover unanticipated capital costs, providing a 1.20 coverage ratio.</t>
    </r>
  </si>
  <si>
    <t>Retroactive Pay</t>
  </si>
  <si>
    <t>Contingencies applied against increased costs.</t>
  </si>
  <si>
    <t>One time increases related to retroactive pay for 2006 and 2007.</t>
  </si>
  <si>
    <t>Increases in on-going salary and benefits costs.</t>
  </si>
  <si>
    <t>Date Prepared:  May 12, 2007</t>
  </si>
  <si>
    <t>AFIS Collective Bargaining Supplemental</t>
  </si>
  <si>
    <r>
      <t xml:space="preserve">2007 Actual </t>
    </r>
    <r>
      <rPr>
        <b/>
        <vertAlign val="superscript"/>
        <sz val="10"/>
        <rFont val="Times New Roman"/>
        <family val="1"/>
      </rPr>
      <t>1</t>
    </r>
  </si>
  <si>
    <r>
      <t>2008 Adopted</t>
    </r>
    <r>
      <rPr>
        <b/>
        <vertAlign val="superscript"/>
        <sz val="10"/>
        <rFont val="Times New Roman"/>
        <family val="1"/>
      </rPr>
      <t>2</t>
    </r>
  </si>
  <si>
    <r>
      <t>*  Capital Contingency - Reserve</t>
    </r>
    <r>
      <rPr>
        <vertAlign val="superscript"/>
        <sz val="10"/>
        <rFont val="Times New Roman"/>
        <family val="1"/>
      </rPr>
      <t>4</t>
    </r>
  </si>
  <si>
    <t>Encumbrance carryover.</t>
  </si>
  <si>
    <r>
      <t>2</t>
    </r>
    <r>
      <rPr>
        <sz val="10"/>
        <rFont val="Times New Roman"/>
        <family val="1"/>
      </rPr>
      <t xml:space="preserve"> Adopted is taken from 2007 Adopted Budget Book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</si>
</sst>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#,##0\-"/>
    <numFmt numFmtId="166" formatCode="#,##0.00;#,##0.00\-"/>
    <numFmt numFmtId="167" formatCode="_(* #,##0.0_);_(* \(#,##0.0\);_(* &quot;-&quot;??_);_(@_)"/>
    <numFmt numFmtId="168" formatCode="_(* #,##0.0_);_(* \(#,##0.0\);_(* &quot;-&quot;?_);_(@_)"/>
  </numFmts>
  <fonts count="13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1" fillId="2" borderId="0" xfId="19" applyFont="1" applyFill="1" applyBorder="1" applyAlignment="1">
      <alignment horizontal="centerContinuous" wrapText="1"/>
      <protection/>
    </xf>
    <xf numFmtId="37" fontId="3" fillId="2" borderId="0" xfId="19" applyFont="1" applyFill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"/>
    </xf>
    <xf numFmtId="37" fontId="2" fillId="2" borderId="0" xfId="19" applyFont="1" applyFill="1" applyBorder="1" applyAlignment="1">
      <alignment horizontal="centerContinuous" wrapText="1"/>
      <protection/>
    </xf>
    <xf numFmtId="0" fontId="0" fillId="2" borderId="0" xfId="0" applyFill="1" applyBorder="1" applyAlignment="1">
      <alignment/>
    </xf>
    <xf numFmtId="37" fontId="1" fillId="2" borderId="0" xfId="19" applyFont="1" applyFill="1" applyBorder="1" applyAlignment="1">
      <alignment horizontal="center" wrapText="1"/>
      <protection/>
    </xf>
    <xf numFmtId="37" fontId="2" fillId="2" borderId="0" xfId="19" applyFont="1" applyFill="1" applyBorder="1" applyAlignment="1">
      <alignment horizontal="left" wrapText="1"/>
      <protection/>
    </xf>
    <xf numFmtId="37" fontId="4" fillId="2" borderId="0" xfId="19" applyFont="1" applyFill="1" applyBorder="1" applyAlignment="1">
      <alignment horizontal="left"/>
      <protection/>
    </xf>
    <xf numFmtId="37" fontId="5" fillId="2" borderId="1" xfId="19" applyFont="1" applyFill="1" applyBorder="1" applyAlignment="1">
      <alignment horizontal="left" wrapText="1"/>
      <protection/>
    </xf>
    <xf numFmtId="37" fontId="6" fillId="2" borderId="0" xfId="19" applyFont="1" applyFill="1" applyBorder="1" applyAlignment="1">
      <alignment horizontal="left" wrapText="1"/>
      <protection/>
    </xf>
    <xf numFmtId="0" fontId="0" fillId="2" borderId="0" xfId="0" applyFill="1" applyBorder="1" applyAlignment="1">
      <alignment horizontal="left"/>
    </xf>
    <xf numFmtId="37" fontId="7" fillId="2" borderId="0" xfId="19" applyFont="1" applyFill="1" applyBorder="1" applyAlignment="1">
      <alignment horizontal="centerContinuous" wrapText="1"/>
      <protection/>
    </xf>
    <xf numFmtId="164" fontId="4" fillId="2" borderId="0" xfId="15" applyNumberFormat="1" applyFont="1" applyFill="1" applyBorder="1" applyAlignment="1">
      <alignment/>
    </xf>
    <xf numFmtId="164" fontId="4" fillId="2" borderId="0" xfId="15" applyNumberFormat="1" applyFont="1" applyFill="1" applyAlignment="1">
      <alignment/>
    </xf>
    <xf numFmtId="0" fontId="4" fillId="2" borderId="0" xfId="0" applyFont="1" applyFill="1" applyAlignment="1">
      <alignment/>
    </xf>
    <xf numFmtId="164" fontId="2" fillId="2" borderId="0" xfId="15" applyNumberFormat="1" applyFont="1" applyFill="1" applyBorder="1" applyAlignment="1">
      <alignment/>
    </xf>
    <xf numFmtId="164" fontId="2" fillId="2" borderId="0" xfId="15" applyNumberFormat="1" applyFont="1" applyFill="1" applyAlignment="1">
      <alignment/>
    </xf>
    <xf numFmtId="164" fontId="8" fillId="2" borderId="2" xfId="15" applyNumberFormat="1" applyFont="1" applyFill="1" applyBorder="1" applyAlignment="1">
      <alignment/>
    </xf>
    <xf numFmtId="164" fontId="8" fillId="2" borderId="3" xfId="15" applyNumberFormat="1" applyFont="1" applyFill="1" applyBorder="1" applyAlignment="1">
      <alignment/>
    </xf>
    <xf numFmtId="164" fontId="8" fillId="2" borderId="4" xfId="15" applyNumberFormat="1" applyFont="1" applyFill="1" applyBorder="1" applyAlignment="1" quotePrefix="1">
      <alignment/>
    </xf>
    <xf numFmtId="164" fontId="8" fillId="2" borderId="5" xfId="15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8" fillId="2" borderId="4" xfId="15" applyNumberFormat="1" applyFont="1" applyFill="1" applyBorder="1" applyAlignment="1">
      <alignment/>
    </xf>
    <xf numFmtId="164" fontId="8" fillId="2" borderId="6" xfId="15" applyNumberFormat="1" applyFont="1" applyFill="1" applyBorder="1" applyAlignment="1">
      <alignment horizontal="right"/>
    </xf>
    <xf numFmtId="164" fontId="2" fillId="2" borderId="0" xfId="15" applyNumberFormat="1" applyFont="1" applyFill="1" applyAlignment="1">
      <alignment horizontal="right"/>
    </xf>
    <xf numFmtId="37" fontId="5" fillId="2" borderId="0" xfId="19" applyFont="1" applyFill="1" applyAlignment="1">
      <alignment horizontal="left"/>
      <protection/>
    </xf>
    <xf numFmtId="37" fontId="8" fillId="2" borderId="0" xfId="19" applyFont="1" applyFill="1" applyBorder="1">
      <alignment/>
      <protection/>
    </xf>
    <xf numFmtId="37" fontId="5" fillId="2" borderId="0" xfId="19" applyFont="1" applyFill="1" applyBorder="1">
      <alignment/>
      <protection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37" fontId="5" fillId="2" borderId="0" xfId="19" applyFont="1" applyFill="1" applyBorder="1" applyAlignment="1" quotePrefix="1">
      <alignment horizontal="left"/>
      <protection/>
    </xf>
    <xf numFmtId="37" fontId="9" fillId="2" borderId="0" xfId="19" applyFont="1" applyFill="1" applyBorder="1" applyAlignment="1">
      <alignment horizontal="left"/>
      <protection/>
    </xf>
    <xf numFmtId="0" fontId="5" fillId="2" borderId="0" xfId="0" applyFont="1" applyFill="1" applyBorder="1" applyAlignment="1" quotePrefix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7" fontId="5" fillId="2" borderId="5" xfId="19" applyFont="1" applyFill="1" applyBorder="1" applyAlignment="1" applyProtection="1">
      <alignment horizontal="left" wrapText="1"/>
      <protection/>
    </xf>
    <xf numFmtId="37" fontId="5" fillId="2" borderId="7" xfId="19" applyFont="1" applyFill="1" applyBorder="1" applyAlignment="1">
      <alignment horizontal="center" wrapText="1"/>
      <protection/>
    </xf>
    <xf numFmtId="37" fontId="5" fillId="2" borderId="8" xfId="19" applyFont="1" applyFill="1" applyBorder="1" applyAlignment="1">
      <alignment horizontal="center" wrapText="1"/>
      <protection/>
    </xf>
    <xf numFmtId="37" fontId="5" fillId="2" borderId="9" xfId="19" applyFont="1" applyFill="1" applyBorder="1" applyAlignment="1">
      <alignment horizontal="center" wrapText="1"/>
      <protection/>
    </xf>
    <xf numFmtId="37" fontId="5" fillId="2" borderId="10" xfId="19" applyFont="1" applyFill="1" applyBorder="1" applyAlignment="1">
      <alignment horizontal="center" wrapText="1"/>
      <protection/>
    </xf>
    <xf numFmtId="37" fontId="5" fillId="2" borderId="11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left"/>
      <protection/>
    </xf>
    <xf numFmtId="164" fontId="5" fillId="2" borderId="5" xfId="15" applyNumberFormat="1" applyFont="1" applyFill="1" applyBorder="1" applyAlignment="1">
      <alignment/>
    </xf>
    <xf numFmtId="164" fontId="5" fillId="2" borderId="8" xfId="15" applyNumberFormat="1" applyFont="1" applyFill="1" applyBorder="1" applyAlignment="1">
      <alignment/>
    </xf>
    <xf numFmtId="164" fontId="5" fillId="2" borderId="12" xfId="15" applyNumberFormat="1" applyFont="1" applyFill="1" applyBorder="1" applyAlignment="1">
      <alignment/>
    </xf>
    <xf numFmtId="164" fontId="5" fillId="2" borderId="13" xfId="15" applyNumberFormat="1" applyFont="1" applyFill="1" applyBorder="1" applyAlignment="1">
      <alignment/>
    </xf>
    <xf numFmtId="164" fontId="5" fillId="2" borderId="6" xfId="15" applyNumberFormat="1" applyFont="1" applyFill="1" applyBorder="1" applyAlignment="1">
      <alignment/>
    </xf>
    <xf numFmtId="37" fontId="5" fillId="2" borderId="4" xfId="19" applyFont="1" applyFill="1" applyBorder="1" applyAlignment="1">
      <alignment horizontal="left"/>
      <protection/>
    </xf>
    <xf numFmtId="164" fontId="8" fillId="2" borderId="4" xfId="15" applyNumberFormat="1" applyFont="1" applyFill="1" applyBorder="1" applyAlignment="1">
      <alignment/>
    </xf>
    <xf numFmtId="164" fontId="8" fillId="2" borderId="3" xfId="15" applyNumberFormat="1" applyFont="1" applyFill="1" applyBorder="1" applyAlignment="1">
      <alignment/>
    </xf>
    <xf numFmtId="164" fontId="8" fillId="2" borderId="14" xfId="15" applyNumberFormat="1" applyFont="1" applyFill="1" applyBorder="1" applyAlignment="1">
      <alignment/>
    </xf>
    <xf numFmtId="37" fontId="8" fillId="2" borderId="4" xfId="19" applyFont="1" applyFill="1" applyBorder="1" applyAlignment="1">
      <alignment horizontal="left"/>
      <protection/>
    </xf>
    <xf numFmtId="164" fontId="8" fillId="2" borderId="15" xfId="15" applyNumberFormat="1" applyFont="1" applyFill="1" applyBorder="1" applyAlignment="1">
      <alignment/>
    </xf>
    <xf numFmtId="164" fontId="5" fillId="2" borderId="5" xfId="15" applyNumberFormat="1" applyFont="1" applyFill="1" applyBorder="1" applyAlignment="1">
      <alignment/>
    </xf>
    <xf numFmtId="164" fontId="8" fillId="2" borderId="4" xfId="15" applyNumberFormat="1" applyFont="1" applyFill="1" applyBorder="1" applyAlignment="1">
      <alignment wrapText="1"/>
    </xf>
    <xf numFmtId="164" fontId="8" fillId="2" borderId="3" xfId="15" applyNumberFormat="1" applyFont="1" applyFill="1" applyBorder="1" applyAlignment="1">
      <alignment horizontal="center"/>
    </xf>
    <xf numFmtId="37" fontId="5" fillId="2" borderId="6" xfId="19" applyFont="1" applyFill="1" applyBorder="1" applyAlignment="1">
      <alignment horizontal="left"/>
      <protection/>
    </xf>
    <xf numFmtId="164" fontId="5" fillId="2" borderId="6" xfId="15" applyNumberFormat="1" applyFont="1" applyFill="1" applyBorder="1" applyAlignment="1">
      <alignment/>
    </xf>
    <xf numFmtId="164" fontId="8" fillId="2" borderId="6" xfId="15" applyNumberFormat="1" applyFont="1" applyFill="1" applyBorder="1" applyAlignment="1">
      <alignment/>
    </xf>
    <xf numFmtId="164" fontId="8" fillId="2" borderId="5" xfId="15" applyNumberFormat="1" applyFont="1" applyFill="1" applyBorder="1" applyAlignment="1" quotePrefix="1">
      <alignment/>
    </xf>
    <xf numFmtId="164" fontId="8" fillId="2" borderId="8" xfId="15" applyNumberFormat="1" applyFont="1" applyFill="1" applyBorder="1" applyAlignment="1">
      <alignment/>
    </xf>
    <xf numFmtId="164" fontId="8" fillId="2" borderId="11" xfId="15" applyNumberFormat="1" applyFont="1" applyFill="1" applyBorder="1" applyAlignment="1">
      <alignment/>
    </xf>
    <xf numFmtId="164" fontId="8" fillId="2" borderId="8" xfId="15" applyNumberFormat="1" applyFont="1" applyFill="1" applyBorder="1" applyAlignment="1" quotePrefix="1">
      <alignment/>
    </xf>
    <xf numFmtId="164" fontId="8" fillId="2" borderId="0" xfId="15" applyNumberFormat="1" applyFont="1" applyFill="1" applyBorder="1" applyAlignment="1">
      <alignment/>
    </xf>
    <xf numFmtId="164" fontId="5" fillId="2" borderId="4" xfId="15" applyNumberFormat="1" applyFont="1" applyFill="1" applyBorder="1" applyAlignment="1">
      <alignment/>
    </xf>
    <xf numFmtId="164" fontId="5" fillId="2" borderId="3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5" fillId="2" borderId="4" xfId="15" applyNumberFormat="1" applyFont="1" applyFill="1" applyBorder="1" applyAlignment="1">
      <alignment/>
    </xf>
    <xf numFmtId="37" fontId="5" fillId="2" borderId="16" xfId="19" applyFont="1" applyFill="1" applyBorder="1" applyAlignment="1" quotePrefix="1">
      <alignment horizontal="left"/>
      <protection/>
    </xf>
    <xf numFmtId="164" fontId="8" fillId="2" borderId="5" xfId="15" applyNumberFormat="1" applyFont="1" applyFill="1" applyBorder="1" applyAlignment="1">
      <alignment/>
    </xf>
    <xf numFmtId="164" fontId="8" fillId="2" borderId="11" xfId="15" applyNumberFormat="1" applyFont="1" applyFill="1" applyBorder="1" applyAlignment="1">
      <alignment horizontal="right"/>
    </xf>
    <xf numFmtId="37" fontId="3" fillId="2" borderId="0" xfId="19" applyFont="1" applyFill="1" applyBorder="1" applyAlignment="1">
      <alignment horizontal="center" wrapText="1"/>
      <protection/>
    </xf>
    <xf numFmtId="37" fontId="9" fillId="2" borderId="0" xfId="20" applyFont="1" applyFill="1" applyBorder="1" applyAlignment="1">
      <alignment horizontal="left" vertical="top" wrapText="1"/>
      <protection/>
    </xf>
    <xf numFmtId="37" fontId="9" fillId="2" borderId="0" xfId="20" applyFont="1" applyFill="1" applyBorder="1" applyAlignment="1" quotePrefix="1">
      <alignment horizontal="left" vertical="top" wrapText="1"/>
      <protection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Normal_AIRPLAN.XLS_Form 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view="pageBreakPreview" zoomScale="60" workbookViewId="0" topLeftCell="A1">
      <selection activeCell="C5" sqref="C5"/>
    </sheetView>
  </sheetViews>
  <sheetFormatPr defaultColWidth="9.140625" defaultRowHeight="12.75"/>
  <cols>
    <col min="1" max="1" width="43.7109375" style="45" customWidth="1"/>
    <col min="2" max="2" width="14.7109375" style="10" customWidth="1"/>
    <col min="3" max="3" width="15.421875" style="18" customWidth="1"/>
    <col min="4" max="4" width="17.57421875" style="10" bestFit="1" customWidth="1"/>
    <col min="5" max="5" width="16.421875" style="10" customWidth="1"/>
    <col min="6" max="6" width="16.00390625" style="10" customWidth="1"/>
    <col min="7" max="7" width="49.28125" style="12" customWidth="1"/>
    <col min="8" max="8" width="8.8515625" style="12" customWidth="1"/>
    <col min="9" max="16384" width="9.140625" style="5" customWidth="1"/>
  </cols>
  <sheetData>
    <row r="1" spans="1:20" ht="20.25">
      <c r="A1" s="8"/>
      <c r="B1" s="9"/>
      <c r="C1" s="9"/>
      <c r="D1" s="9"/>
      <c r="E1" s="9"/>
      <c r="F1" s="9"/>
      <c r="G1" s="9"/>
      <c r="H1" s="10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4"/>
    </row>
    <row r="2" spans="1:8" s="12" customFormat="1" ht="19.5" customHeight="1">
      <c r="A2" s="87" t="s">
        <v>0</v>
      </c>
      <c r="B2" s="87"/>
      <c r="C2" s="87"/>
      <c r="D2" s="87"/>
      <c r="E2" s="87"/>
      <c r="F2" s="87"/>
      <c r="G2" s="87"/>
      <c r="H2" s="11"/>
    </row>
    <row r="3" spans="1:8" s="12" customFormat="1" ht="19.5" customHeight="1">
      <c r="A3" s="1" t="s">
        <v>1</v>
      </c>
      <c r="B3" s="13"/>
      <c r="C3" s="13"/>
      <c r="D3" s="13"/>
      <c r="E3" s="13"/>
      <c r="F3" s="13"/>
      <c r="G3" s="13"/>
      <c r="H3" s="11"/>
    </row>
    <row r="4" spans="1:20" ht="15.75">
      <c r="A4" s="1" t="s">
        <v>2</v>
      </c>
      <c r="B4" s="2"/>
      <c r="C4" s="2"/>
      <c r="D4" s="2"/>
      <c r="E4" s="2"/>
      <c r="F4" s="2"/>
      <c r="G4" s="14" t="s">
        <v>40</v>
      </c>
      <c r="H4" s="2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1" t="s">
        <v>3</v>
      </c>
      <c r="B5" s="2"/>
      <c r="C5" s="2"/>
      <c r="D5" s="2"/>
      <c r="E5" s="2"/>
      <c r="F5" s="15"/>
      <c r="G5" s="14" t="s">
        <v>39</v>
      </c>
      <c r="H5" s="2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</row>
    <row r="6" spans="1:8" ht="9" customHeight="1">
      <c r="A6" s="16"/>
      <c r="B6" s="17"/>
      <c r="E6" s="11"/>
      <c r="F6" s="19"/>
      <c r="H6" s="19"/>
    </row>
    <row r="7" spans="1:8" s="7" customFormat="1" ht="42" customHeight="1">
      <c r="A7" s="50" t="s">
        <v>4</v>
      </c>
      <c r="B7" s="51" t="s">
        <v>41</v>
      </c>
      <c r="C7" s="52" t="s">
        <v>42</v>
      </c>
      <c r="D7" s="53" t="s">
        <v>5</v>
      </c>
      <c r="E7" s="54" t="s">
        <v>6</v>
      </c>
      <c r="F7" s="55" t="s">
        <v>7</v>
      </c>
      <c r="G7" s="56" t="s">
        <v>8</v>
      </c>
      <c r="H7" s="6"/>
    </row>
    <row r="8" spans="1:9" s="22" customFormat="1" ht="15.75">
      <c r="A8" s="57" t="s">
        <v>9</v>
      </c>
      <c r="B8" s="58">
        <v>6900132</v>
      </c>
      <c r="C8" s="59">
        <v>2448147</v>
      </c>
      <c r="D8" s="59">
        <f>B33</f>
        <v>9134390.080000002</v>
      </c>
      <c r="E8" s="60">
        <f>B33</f>
        <v>9134390.080000002</v>
      </c>
      <c r="F8" s="61"/>
      <c r="G8" s="62"/>
      <c r="H8" s="20"/>
      <c r="I8" s="21"/>
    </row>
    <row r="9" spans="1:9" s="7" customFormat="1" ht="15.75">
      <c r="A9" s="63" t="s">
        <v>10</v>
      </c>
      <c r="B9" s="64"/>
      <c r="C9" s="65"/>
      <c r="D9" s="65"/>
      <c r="E9" s="25"/>
      <c r="F9" s="66"/>
      <c r="G9" s="25"/>
      <c r="H9" s="23"/>
      <c r="I9" s="24"/>
    </row>
    <row r="10" spans="1:9" s="7" customFormat="1" ht="15.75">
      <c r="A10" s="67" t="s">
        <v>11</v>
      </c>
      <c r="B10" s="64">
        <v>16722373.040000001</v>
      </c>
      <c r="C10" s="65">
        <v>17215247</v>
      </c>
      <c r="D10" s="65">
        <f>C10</f>
        <v>17215247</v>
      </c>
      <c r="E10" s="65">
        <f>D10</f>
        <v>17215247</v>
      </c>
      <c r="F10" s="68">
        <f>+E10-C10</f>
        <v>0</v>
      </c>
      <c r="G10" s="31"/>
      <c r="H10" s="23"/>
      <c r="I10" s="24"/>
    </row>
    <row r="11" spans="1:9" s="7" customFormat="1" ht="15.75">
      <c r="A11" s="67" t="s">
        <v>12</v>
      </c>
      <c r="B11" s="64">
        <v>428029.65</v>
      </c>
      <c r="C11" s="65">
        <v>200000</v>
      </c>
      <c r="D11" s="65">
        <f>C11</f>
        <v>200000</v>
      </c>
      <c r="E11" s="65">
        <f>D11</f>
        <v>200000</v>
      </c>
      <c r="F11" s="68">
        <f>+E11-C11</f>
        <v>0</v>
      </c>
      <c r="G11" s="31"/>
      <c r="H11" s="23"/>
      <c r="I11" s="24"/>
    </row>
    <row r="12" spans="1:9" s="7" customFormat="1" ht="15.75">
      <c r="A12" s="67"/>
      <c r="B12" s="64"/>
      <c r="C12" s="65"/>
      <c r="D12" s="65"/>
      <c r="E12" s="65"/>
      <c r="F12" s="68">
        <f>+E12-C12</f>
        <v>0</v>
      </c>
      <c r="G12" s="31"/>
      <c r="H12" s="23"/>
      <c r="I12" s="24"/>
    </row>
    <row r="13" spans="1:9" s="7" customFormat="1" ht="15.75">
      <c r="A13" s="67"/>
      <c r="B13" s="64"/>
      <c r="C13" s="65"/>
      <c r="D13" s="65"/>
      <c r="E13" s="65"/>
      <c r="F13" s="68"/>
      <c r="G13" s="31"/>
      <c r="H13" s="23"/>
      <c r="I13" s="24"/>
    </row>
    <row r="14" spans="1:9" s="7" customFormat="1" ht="15.75">
      <c r="A14" s="67"/>
      <c r="B14" s="64"/>
      <c r="C14" s="65"/>
      <c r="D14" s="65"/>
      <c r="E14" s="65"/>
      <c r="F14" s="68">
        <f>+E14-C14</f>
        <v>0</v>
      </c>
      <c r="G14" s="31"/>
      <c r="H14" s="23"/>
      <c r="I14" s="24"/>
    </row>
    <row r="15" spans="1:9" s="7" customFormat="1" ht="15.75">
      <c r="A15" s="67"/>
      <c r="B15" s="64"/>
      <c r="C15" s="65"/>
      <c r="D15" s="65"/>
      <c r="E15" s="65"/>
      <c r="F15" s="68">
        <f>+E15-C15</f>
        <v>0</v>
      </c>
      <c r="G15" s="31"/>
      <c r="H15" s="23"/>
      <c r="I15" s="24"/>
    </row>
    <row r="16" spans="1:9" s="7" customFormat="1" ht="15.75">
      <c r="A16" s="67"/>
      <c r="B16" s="64"/>
      <c r="C16" s="65"/>
      <c r="D16" s="65"/>
      <c r="E16" s="65"/>
      <c r="F16" s="68">
        <f>+E16-C16</f>
        <v>0</v>
      </c>
      <c r="G16" s="31"/>
      <c r="H16" s="23"/>
      <c r="I16" s="24"/>
    </row>
    <row r="17" spans="1:9" s="22" customFormat="1" ht="15.75">
      <c r="A17" s="57" t="s">
        <v>13</v>
      </c>
      <c r="B17" s="58">
        <f>SUM(B9:B16)</f>
        <v>17150402.69</v>
      </c>
      <c r="C17" s="58">
        <f>SUM(C10:C16)</f>
        <v>17415247</v>
      </c>
      <c r="D17" s="58">
        <f>SUM(D10:D16)</f>
        <v>17415247</v>
      </c>
      <c r="E17" s="58">
        <f>SUM(E10:E16)</f>
        <v>17415247</v>
      </c>
      <c r="F17" s="58">
        <f>SUM(F10:F16)</f>
        <v>0</v>
      </c>
      <c r="G17" s="69"/>
      <c r="H17" s="20"/>
      <c r="I17" s="21"/>
    </row>
    <row r="18" spans="1:9" s="7" customFormat="1" ht="15.75">
      <c r="A18" s="63" t="s">
        <v>14</v>
      </c>
      <c r="B18" s="64"/>
      <c r="C18" s="65"/>
      <c r="D18" s="65"/>
      <c r="E18" s="31"/>
      <c r="F18" s="68"/>
      <c r="G18" s="25"/>
      <c r="H18" s="23"/>
      <c r="I18" s="24"/>
    </row>
    <row r="19" spans="1:9" s="7" customFormat="1" ht="15.75">
      <c r="A19" s="67" t="s">
        <v>15</v>
      </c>
      <c r="B19" s="64">
        <v>-6828867.6</v>
      </c>
      <c r="C19" s="65">
        <v>-8028529</v>
      </c>
      <c r="D19" s="65">
        <v>-8119635</v>
      </c>
      <c r="E19" s="65">
        <f>C19+(-375372)</f>
        <v>-8403901</v>
      </c>
      <c r="F19" s="68">
        <f aca="true" t="shared" si="0" ref="F19:F27">+E19-C19</f>
        <v>-375372</v>
      </c>
      <c r="G19" s="70" t="s">
        <v>38</v>
      </c>
      <c r="H19" s="23"/>
      <c r="I19" s="24"/>
    </row>
    <row r="20" spans="1:9" s="7" customFormat="1" ht="15.75">
      <c r="A20" s="67" t="s">
        <v>16</v>
      </c>
      <c r="B20" s="64">
        <f>-760370.26-9813</f>
        <v>-770183.26</v>
      </c>
      <c r="C20" s="65">
        <v>-959985</v>
      </c>
      <c r="D20" s="65">
        <f>C20</f>
        <v>-959985</v>
      </c>
      <c r="E20" s="65">
        <f>C20</f>
        <v>-959985</v>
      </c>
      <c r="F20" s="68">
        <f t="shared" si="0"/>
        <v>0</v>
      </c>
      <c r="G20" s="70"/>
      <c r="H20" s="23"/>
      <c r="I20" s="24"/>
    </row>
    <row r="21" spans="1:9" s="7" customFormat="1" ht="15.75">
      <c r="A21" s="67" t="s">
        <v>17</v>
      </c>
      <c r="B21" s="64">
        <v>-1165330.25</v>
      </c>
      <c r="C21" s="65">
        <v>-3202360</v>
      </c>
      <c r="D21" s="65">
        <f>C21</f>
        <v>-3202360</v>
      </c>
      <c r="E21" s="65">
        <f>C21</f>
        <v>-3202360</v>
      </c>
      <c r="F21" s="68">
        <f t="shared" si="0"/>
        <v>0</v>
      </c>
      <c r="G21" s="70"/>
      <c r="H21" s="23"/>
      <c r="I21" s="24"/>
    </row>
    <row r="22" spans="1:9" s="7" customFormat="1" ht="15.75">
      <c r="A22" s="67" t="s">
        <v>18</v>
      </c>
      <c r="B22" s="64">
        <v>-2961728.01</v>
      </c>
      <c r="C22" s="65">
        <v>-1312589</v>
      </c>
      <c r="D22" s="65">
        <f>C22</f>
        <v>-1312589</v>
      </c>
      <c r="E22" s="65">
        <f>C22</f>
        <v>-1312589</v>
      </c>
      <c r="F22" s="68">
        <f t="shared" si="0"/>
        <v>0</v>
      </c>
      <c r="G22" s="70"/>
      <c r="H22" s="23"/>
      <c r="I22" s="24"/>
    </row>
    <row r="23" spans="1:9" s="7" customFormat="1" ht="15.75">
      <c r="A23" s="67" t="s">
        <v>19</v>
      </c>
      <c r="B23" s="64">
        <v>-726052.52</v>
      </c>
      <c r="C23" s="65">
        <v>-719104</v>
      </c>
      <c r="D23" s="65">
        <f>C23</f>
        <v>-719104</v>
      </c>
      <c r="E23" s="65">
        <f>C23</f>
        <v>-719104</v>
      </c>
      <c r="F23" s="68">
        <f t="shared" si="0"/>
        <v>0</v>
      </c>
      <c r="G23" s="70"/>
      <c r="H23" s="23"/>
      <c r="I23" s="24"/>
    </row>
    <row r="24" spans="1:9" s="7" customFormat="1" ht="15.75">
      <c r="A24" s="37" t="s">
        <v>20</v>
      </c>
      <c r="B24" s="64"/>
      <c r="C24" s="65">
        <v>-204394</v>
      </c>
      <c r="D24" s="65">
        <v>-113288</v>
      </c>
      <c r="E24" s="65">
        <f>C24-D24</f>
        <v>-91106</v>
      </c>
      <c r="F24" s="68">
        <f t="shared" si="0"/>
        <v>113288</v>
      </c>
      <c r="G24" s="70" t="s">
        <v>36</v>
      </c>
      <c r="H24" s="23"/>
      <c r="I24" s="24"/>
    </row>
    <row r="25" spans="1:9" s="7" customFormat="1" ht="26.25">
      <c r="A25" s="37" t="s">
        <v>35</v>
      </c>
      <c r="B25" s="64"/>
      <c r="C25" s="65"/>
      <c r="D25" s="65"/>
      <c r="E25" s="65">
        <v>-519199</v>
      </c>
      <c r="F25" s="68">
        <f t="shared" si="0"/>
        <v>-519199</v>
      </c>
      <c r="G25" s="70" t="s">
        <v>37</v>
      </c>
      <c r="H25" s="23"/>
      <c r="I25" s="24"/>
    </row>
    <row r="26" spans="1:9" s="7" customFormat="1" ht="15.75">
      <c r="A26" s="67" t="s">
        <v>21</v>
      </c>
      <c r="B26" s="64"/>
      <c r="C26" s="71"/>
      <c r="D26" s="65">
        <v>-2463982.97</v>
      </c>
      <c r="E26" s="65">
        <v>-2463982.97</v>
      </c>
      <c r="F26" s="68">
        <f t="shared" si="0"/>
        <v>-2463982.97</v>
      </c>
      <c r="G26" s="31" t="s">
        <v>44</v>
      </c>
      <c r="H26" s="23"/>
      <c r="I26" s="24"/>
    </row>
    <row r="27" spans="1:9" s="22" customFormat="1" ht="15.75">
      <c r="A27" s="72" t="s">
        <v>22</v>
      </c>
      <c r="B27" s="73">
        <f>SUM(B19:B26)</f>
        <v>-12452161.639999999</v>
      </c>
      <c r="C27" s="73">
        <f>SUM(C19:C26)</f>
        <v>-14426961</v>
      </c>
      <c r="D27" s="73">
        <f>SUM(D19:D26)</f>
        <v>-16890943.97</v>
      </c>
      <c r="E27" s="73">
        <f>SUM(E19:E26)</f>
        <v>-17672226.97</v>
      </c>
      <c r="F27" s="62">
        <f t="shared" si="0"/>
        <v>-3245265.969999999</v>
      </c>
      <c r="G27" s="74"/>
      <c r="H27" s="20"/>
      <c r="I27" s="21"/>
    </row>
    <row r="28" spans="1:9" s="7" customFormat="1" ht="15.75">
      <c r="A28" s="57" t="s">
        <v>23</v>
      </c>
      <c r="B28" s="75"/>
      <c r="C28" s="76"/>
      <c r="D28" s="76"/>
      <c r="E28" s="76"/>
      <c r="F28" s="77"/>
      <c r="G28" s="28"/>
      <c r="H28" s="23"/>
      <c r="I28" s="24"/>
    </row>
    <row r="29" spans="1:9" s="7" customFormat="1" ht="15.75">
      <c r="A29" s="63" t="s">
        <v>24</v>
      </c>
      <c r="B29" s="27"/>
      <c r="C29" s="64"/>
      <c r="D29" s="64"/>
      <c r="E29" s="64"/>
      <c r="F29" s="31"/>
      <c r="G29" s="26"/>
      <c r="H29" s="23"/>
      <c r="I29" s="24"/>
    </row>
    <row r="30" spans="1:9" s="7" customFormat="1" ht="15.75">
      <c r="A30" s="67" t="s">
        <v>21</v>
      </c>
      <c r="B30" s="27">
        <v>-2463982.97</v>
      </c>
      <c r="C30" s="64"/>
      <c r="D30" s="64"/>
      <c r="E30" s="64"/>
      <c r="F30" s="31"/>
      <c r="G30" s="26"/>
      <c r="H30" s="23"/>
      <c r="I30" s="24"/>
    </row>
    <row r="31" spans="1:9" s="7" customFormat="1" ht="15.75">
      <c r="A31" s="63"/>
      <c r="B31" s="27"/>
      <c r="C31" s="64"/>
      <c r="D31" s="64"/>
      <c r="E31" s="64"/>
      <c r="F31" s="31"/>
      <c r="G31" s="26"/>
      <c r="H31" s="23"/>
      <c r="I31" s="24"/>
    </row>
    <row r="32" spans="1:9" s="7" customFormat="1" ht="15.75">
      <c r="A32" s="63" t="s">
        <v>25</v>
      </c>
      <c r="B32" s="27">
        <f>SUM(B30:B31)</f>
        <v>-2463982.97</v>
      </c>
      <c r="C32" s="27">
        <f>SUM(C30:C31)</f>
        <v>0</v>
      </c>
      <c r="D32" s="27">
        <f>SUM(D30:D31)</f>
        <v>0</v>
      </c>
      <c r="E32" s="27">
        <f>SUM(E30:E31)</f>
        <v>0</v>
      </c>
      <c r="F32" s="31"/>
      <c r="G32" s="26"/>
      <c r="H32" s="23"/>
      <c r="I32" s="24"/>
    </row>
    <row r="33" spans="1:102" s="30" customFormat="1" ht="15.75">
      <c r="A33" s="57" t="s">
        <v>26</v>
      </c>
      <c r="B33" s="75">
        <f>+B8+B17+B27+B32</f>
        <v>9134390.080000002</v>
      </c>
      <c r="C33" s="78">
        <f>+C8+C17+C27+C28</f>
        <v>5436433</v>
      </c>
      <c r="D33" s="78">
        <f>+D8+D17+D27+D28</f>
        <v>9658693.110000003</v>
      </c>
      <c r="E33" s="78">
        <f>+E8+E17+E27+E28</f>
        <v>8877410.110000003</v>
      </c>
      <c r="F33" s="77"/>
      <c r="G33" s="28"/>
      <c r="H33" s="23"/>
      <c r="I33" s="23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</row>
    <row r="34" spans="1:9" s="7" customFormat="1" ht="15.75">
      <c r="A34" s="63" t="s">
        <v>27</v>
      </c>
      <c r="B34" s="64"/>
      <c r="C34" s="65"/>
      <c r="D34" s="65"/>
      <c r="E34" s="79"/>
      <c r="F34" s="25"/>
      <c r="G34" s="31"/>
      <c r="H34" s="23"/>
      <c r="I34" s="24"/>
    </row>
    <row r="35" spans="1:9" s="7" customFormat="1" ht="16.5">
      <c r="A35" s="67" t="s">
        <v>43</v>
      </c>
      <c r="B35" s="64"/>
      <c r="C35" s="65">
        <v>-1342450</v>
      </c>
      <c r="D35" s="65">
        <v>-1342450</v>
      </c>
      <c r="E35" s="65">
        <v>-1342450</v>
      </c>
      <c r="F35" s="31"/>
      <c r="G35" s="31"/>
      <c r="H35" s="23"/>
      <c r="I35" s="24"/>
    </row>
    <row r="36" spans="1:9" s="22" customFormat="1" ht="15.75">
      <c r="A36" s="63" t="s">
        <v>28</v>
      </c>
      <c r="B36" s="80">
        <f>SUM(B34:B35)</f>
        <v>0</v>
      </c>
      <c r="C36" s="81">
        <f>SUM(C34:C35)</f>
        <v>-1342450</v>
      </c>
      <c r="D36" s="81">
        <f>SUM(D34:D35)</f>
        <v>-1342450</v>
      </c>
      <c r="E36" s="82">
        <f>SUM(E34:E35)</f>
        <v>-1342450</v>
      </c>
      <c r="F36" s="62"/>
      <c r="G36" s="83"/>
      <c r="H36" s="20"/>
      <c r="I36" s="21"/>
    </row>
    <row r="37" spans="1:9" s="22" customFormat="1" ht="15.75">
      <c r="A37" s="57" t="s">
        <v>29</v>
      </c>
      <c r="B37" s="58">
        <f>+B33+B36</f>
        <v>9134390.080000002</v>
      </c>
      <c r="C37" s="59">
        <f>+C33+C36</f>
        <v>4093983</v>
      </c>
      <c r="D37" s="59">
        <f>+D33+D36</f>
        <v>8316243.110000003</v>
      </c>
      <c r="E37" s="59">
        <f>+E33+E36</f>
        <v>7534960.110000003</v>
      </c>
      <c r="F37" s="61"/>
      <c r="G37" s="31"/>
      <c r="H37" s="20"/>
      <c r="I37" s="21"/>
    </row>
    <row r="38" spans="1:9" s="7" customFormat="1" ht="16.5" thickBot="1">
      <c r="A38" s="84" t="s">
        <v>30</v>
      </c>
      <c r="B38" s="85">
        <f>B10*0.1</f>
        <v>1672237.3040000002</v>
      </c>
      <c r="C38" s="85">
        <f>C10*0.1</f>
        <v>1721524.7000000002</v>
      </c>
      <c r="D38" s="85">
        <f>D10*0.1</f>
        <v>1721524.7000000002</v>
      </c>
      <c r="E38" s="85">
        <f>E10*0.1</f>
        <v>1721524.7000000002</v>
      </c>
      <c r="F38" s="86"/>
      <c r="G38" s="32"/>
      <c r="H38" s="33"/>
      <c r="I38" s="24"/>
    </row>
    <row r="39" spans="1:8" s="37" customFormat="1" ht="13.5" customHeight="1">
      <c r="A39" s="34" t="s">
        <v>31</v>
      </c>
      <c r="B39" s="35"/>
      <c r="C39" s="36"/>
      <c r="D39" s="35"/>
      <c r="E39" s="35"/>
      <c r="G39" s="35"/>
      <c r="H39" s="35"/>
    </row>
    <row r="40" spans="1:8" s="37" customFormat="1" ht="15.75">
      <c r="A40" s="38" t="s">
        <v>32</v>
      </c>
      <c r="B40" s="39"/>
      <c r="C40" s="40"/>
      <c r="D40" s="39"/>
      <c r="E40" s="35"/>
      <c r="F40" s="35"/>
      <c r="G40" s="39"/>
      <c r="H40" s="39"/>
    </row>
    <row r="41" spans="1:8" s="37" customFormat="1" ht="14.25" customHeight="1">
      <c r="A41" s="41" t="s">
        <v>45</v>
      </c>
      <c r="B41" s="39"/>
      <c r="C41" s="42"/>
      <c r="D41" s="39"/>
      <c r="E41" s="35"/>
      <c r="F41" s="35"/>
      <c r="G41" s="39"/>
      <c r="H41" s="39"/>
    </row>
    <row r="42" spans="1:8" s="37" customFormat="1" ht="15.75">
      <c r="A42" s="88" t="s">
        <v>33</v>
      </c>
      <c r="B42" s="89"/>
      <c r="C42" s="89"/>
      <c r="D42" s="89"/>
      <c r="E42" s="89"/>
      <c r="F42" s="89"/>
      <c r="G42" s="89"/>
      <c r="H42" s="39"/>
    </row>
    <row r="43" spans="1:8" s="7" customFormat="1" ht="16.5">
      <c r="A43" s="90" t="s">
        <v>34</v>
      </c>
      <c r="B43" s="91"/>
      <c r="C43" s="91"/>
      <c r="D43" s="91"/>
      <c r="E43" s="91"/>
      <c r="F43" s="91"/>
      <c r="G43" s="91"/>
      <c r="H43" s="29"/>
    </row>
    <row r="44" spans="1:8" s="7" customFormat="1" ht="15.75">
      <c r="A44" s="43"/>
      <c r="B44" s="44"/>
      <c r="C44" s="1"/>
      <c r="D44" s="44"/>
      <c r="E44" s="44"/>
      <c r="F44" s="44"/>
      <c r="G44" s="39"/>
      <c r="H44" s="29"/>
    </row>
    <row r="45" spans="1:8" s="7" customFormat="1" ht="15.75">
      <c r="A45" s="43"/>
      <c r="B45" s="44"/>
      <c r="C45" s="1"/>
      <c r="D45" s="44"/>
      <c r="E45" s="44"/>
      <c r="F45" s="44"/>
      <c r="G45" s="39"/>
      <c r="H45" s="29"/>
    </row>
    <row r="46" spans="1:8" s="7" customFormat="1" ht="15.75">
      <c r="A46" s="43"/>
      <c r="B46" s="44"/>
      <c r="C46" s="1"/>
      <c r="D46" s="44"/>
      <c r="E46" s="44"/>
      <c r="F46" s="44"/>
      <c r="G46" s="39"/>
      <c r="H46" s="29"/>
    </row>
    <row r="47" spans="1:8" s="7" customFormat="1" ht="15.75">
      <c r="A47" s="43"/>
      <c r="B47" s="44"/>
      <c r="C47" s="1"/>
      <c r="D47" s="44"/>
      <c r="E47" s="44"/>
      <c r="F47" s="44"/>
      <c r="G47" s="39"/>
      <c r="H47" s="29"/>
    </row>
    <row r="48" spans="1:8" s="7" customFormat="1" ht="15.75">
      <c r="A48" s="43"/>
      <c r="B48" s="44"/>
      <c r="C48" s="1"/>
      <c r="D48" s="44"/>
      <c r="E48" s="44"/>
      <c r="F48" s="44"/>
      <c r="G48" s="39"/>
      <c r="H48" s="29"/>
    </row>
    <row r="49" spans="2:8" ht="15">
      <c r="B49" s="46"/>
      <c r="C49" s="47"/>
      <c r="D49" s="46"/>
      <c r="E49" s="46"/>
      <c r="F49" s="46"/>
      <c r="G49" s="48"/>
      <c r="H49" s="49"/>
    </row>
    <row r="50" spans="2:8" ht="15">
      <c r="B50" s="46"/>
      <c r="C50" s="47"/>
      <c r="D50" s="46"/>
      <c r="E50" s="46"/>
      <c r="F50" s="46"/>
      <c r="G50" s="48"/>
      <c r="H50" s="49"/>
    </row>
    <row r="51" spans="2:8" ht="15">
      <c r="B51" s="46"/>
      <c r="C51" s="47"/>
      <c r="D51" s="46"/>
      <c r="E51" s="46"/>
      <c r="F51" s="46"/>
      <c r="G51" s="48"/>
      <c r="H51" s="49"/>
    </row>
    <row r="52" spans="2:8" ht="15">
      <c r="B52" s="46"/>
      <c r="C52" s="47"/>
      <c r="D52" s="46"/>
      <c r="E52" s="46"/>
      <c r="F52" s="46"/>
      <c r="G52" s="48"/>
      <c r="H52" s="49"/>
    </row>
    <row r="53" ht="12.75">
      <c r="G53" s="48"/>
    </row>
    <row r="54" ht="12.75">
      <c r="G54" s="48"/>
    </row>
    <row r="55" ht="12.75">
      <c r="G55" s="48"/>
    </row>
    <row r="56" ht="12.75">
      <c r="G56" s="48"/>
    </row>
    <row r="57" ht="12.75">
      <c r="G57" s="48"/>
    </row>
    <row r="58" ht="12.75">
      <c r="G58" s="48"/>
    </row>
    <row r="59" ht="12.75">
      <c r="G59" s="48"/>
    </row>
    <row r="60" ht="12.75">
      <c r="G60" s="48"/>
    </row>
    <row r="61" ht="12.75">
      <c r="G61" s="48"/>
    </row>
    <row r="62" ht="12.75">
      <c r="G62" s="48"/>
    </row>
    <row r="63" ht="12.75">
      <c r="G63" s="48"/>
    </row>
    <row r="64" ht="12.75">
      <c r="G64" s="48"/>
    </row>
    <row r="65" ht="12.75">
      <c r="G65" s="48"/>
    </row>
    <row r="66" ht="12.75">
      <c r="G66" s="48"/>
    </row>
    <row r="67" ht="12.75">
      <c r="G67" s="48"/>
    </row>
    <row r="68" ht="12.75">
      <c r="G68" s="48"/>
    </row>
    <row r="69" ht="12.75">
      <c r="G69" s="48"/>
    </row>
    <row r="70" ht="12.75">
      <c r="G70" s="48"/>
    </row>
    <row r="71" ht="12.75">
      <c r="G71" s="48"/>
    </row>
    <row r="72" ht="12.75">
      <c r="G72" s="48"/>
    </row>
    <row r="73" ht="12.75">
      <c r="G73" s="48"/>
    </row>
    <row r="74" ht="12.75">
      <c r="G74" s="48"/>
    </row>
    <row r="75" ht="12.75">
      <c r="G75" s="48"/>
    </row>
    <row r="76" ht="12.75">
      <c r="G76" s="48"/>
    </row>
    <row r="77" ht="12.75">
      <c r="G77" s="48"/>
    </row>
    <row r="78" ht="12.75">
      <c r="G78" s="48"/>
    </row>
    <row r="79" ht="12.75">
      <c r="G79" s="48"/>
    </row>
    <row r="80" ht="12.75">
      <c r="G80" s="48"/>
    </row>
    <row r="81" ht="12.75">
      <c r="G81" s="48"/>
    </row>
    <row r="82" ht="12.75">
      <c r="G82" s="48"/>
    </row>
    <row r="83" ht="12.75">
      <c r="G83" s="48"/>
    </row>
    <row r="84" ht="12.75">
      <c r="G84" s="48"/>
    </row>
    <row r="85" ht="12.75">
      <c r="G85" s="48"/>
    </row>
    <row r="86" ht="12.75">
      <c r="G86" s="48"/>
    </row>
    <row r="87" ht="12.75">
      <c r="G87" s="48"/>
    </row>
    <row r="88" ht="12.75">
      <c r="G88" s="48"/>
    </row>
    <row r="89" ht="12.75">
      <c r="G89" s="48"/>
    </row>
    <row r="90" ht="12.75">
      <c r="G90" s="48"/>
    </row>
    <row r="91" ht="12.75">
      <c r="G91" s="48"/>
    </row>
    <row r="92" ht="12.75">
      <c r="G92" s="48"/>
    </row>
    <row r="93" ht="12.75">
      <c r="G93" s="48"/>
    </row>
    <row r="94" ht="12.75">
      <c r="G94" s="48"/>
    </row>
    <row r="95" ht="12.75">
      <c r="G95" s="48"/>
    </row>
    <row r="96" ht="12.75">
      <c r="G96" s="48"/>
    </row>
    <row r="97" ht="12.75">
      <c r="G97" s="48"/>
    </row>
    <row r="98" ht="12.75">
      <c r="G98" s="48"/>
    </row>
    <row r="99" ht="12.75">
      <c r="G99" s="48"/>
    </row>
    <row r="100" ht="12.75">
      <c r="G100" s="48"/>
    </row>
    <row r="101" ht="12.75">
      <c r="G101" s="48"/>
    </row>
    <row r="102" ht="12.75">
      <c r="G102" s="48"/>
    </row>
    <row r="103" ht="12.75">
      <c r="G103" s="48"/>
    </row>
    <row r="104" ht="12.75">
      <c r="G104" s="48"/>
    </row>
    <row r="105" ht="12.75">
      <c r="G105" s="48"/>
    </row>
    <row r="106" ht="12.75">
      <c r="G106" s="48"/>
    </row>
    <row r="107" ht="12.75">
      <c r="G107" s="48"/>
    </row>
    <row r="108" ht="12.75">
      <c r="G108" s="48"/>
    </row>
    <row r="109" ht="12.75">
      <c r="G109" s="48"/>
    </row>
    <row r="110" ht="12.75">
      <c r="G110" s="48"/>
    </row>
    <row r="111" ht="12.75">
      <c r="G111" s="48"/>
    </row>
    <row r="112" ht="12.75">
      <c r="G112" s="48"/>
    </row>
    <row r="113" ht="12.75">
      <c r="G113" s="48"/>
    </row>
    <row r="114" ht="12.75">
      <c r="G114" s="48"/>
    </row>
    <row r="115" ht="12.75">
      <c r="G115" s="48"/>
    </row>
    <row r="116" ht="12.75">
      <c r="G116" s="48"/>
    </row>
    <row r="117" ht="12.75">
      <c r="G117" s="48"/>
    </row>
    <row r="118" ht="12.75">
      <c r="G118" s="48"/>
    </row>
    <row r="119" ht="12.75">
      <c r="G119" s="48"/>
    </row>
    <row r="120" ht="12.75">
      <c r="G120" s="48"/>
    </row>
    <row r="121" ht="12.75">
      <c r="G121" s="48"/>
    </row>
    <row r="122" ht="12.75">
      <c r="G122" s="48"/>
    </row>
    <row r="123" ht="12.75">
      <c r="G123" s="48"/>
    </row>
    <row r="124" ht="12.75">
      <c r="G124" s="48"/>
    </row>
    <row r="125" ht="12.75">
      <c r="G125" s="48"/>
    </row>
    <row r="126" ht="12.75">
      <c r="G126" s="48"/>
    </row>
    <row r="127" ht="12.75">
      <c r="G127" s="48"/>
    </row>
    <row r="128" ht="12.75">
      <c r="G128" s="48"/>
    </row>
    <row r="129" ht="12.75">
      <c r="G129" s="48"/>
    </row>
    <row r="130" ht="12.75">
      <c r="G130" s="48"/>
    </row>
    <row r="131" ht="12.75">
      <c r="G131" s="48"/>
    </row>
    <row r="132" ht="12.75">
      <c r="G132" s="48"/>
    </row>
    <row r="133" ht="12.75">
      <c r="G133" s="48"/>
    </row>
    <row r="134" ht="12.75">
      <c r="G134" s="48"/>
    </row>
    <row r="135" ht="12.75">
      <c r="G135" s="48"/>
    </row>
    <row r="136" ht="12.75">
      <c r="G136" s="48"/>
    </row>
    <row r="137" ht="12.75">
      <c r="G137" s="48"/>
    </row>
    <row r="138" ht="12.75">
      <c r="G138" s="48"/>
    </row>
    <row r="139" ht="12.75">
      <c r="G139" s="48"/>
    </row>
    <row r="140" ht="12.75">
      <c r="G140" s="48"/>
    </row>
    <row r="141" ht="12.75">
      <c r="G141" s="48"/>
    </row>
  </sheetData>
  <mergeCells count="3">
    <mergeCell ref="A2:G2"/>
    <mergeCell ref="A42:G42"/>
    <mergeCell ref="A43:G43"/>
  </mergeCells>
  <printOptions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Davis</dc:creator>
  <cp:keywords/>
  <dc:description/>
  <cp:lastModifiedBy>Allende-Foss, Angel</cp:lastModifiedBy>
  <cp:lastPrinted>2008-05-16T19:12:42Z</cp:lastPrinted>
  <dcterms:created xsi:type="dcterms:W3CDTF">2008-05-12T22:35:43Z</dcterms:created>
  <dcterms:modified xsi:type="dcterms:W3CDTF">2008-06-04T16:01:24Z</dcterms:modified>
  <cp:category/>
  <cp:version/>
  <cp:contentType/>
  <cp:contentStatus/>
</cp:coreProperties>
</file>