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note'!$A$1:$G$41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<sst xmlns="http://schemas.openxmlformats.org/spreadsheetml/2006/main" count="40" uniqueCount="31">
  <si>
    <t>FISCAL NOTE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</si>
  <si>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</si>
  <si>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</si>
  <si>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</si>
  <si>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</si>
  <si>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</si>
  <si>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</si>
  <si>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</si>
  <si>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</si>
  <si>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Note Reviewed By: Carolyn Mock</t>
  </si>
  <si>
    <t xml:space="preserve">Washington State Dept. of Revenue - $6,244 principal and interest owed under 84.38 RCW deferral program </t>
  </si>
  <si>
    <t>Affected Agencies:  N/A</t>
  </si>
  <si>
    <t>Impact of the above legislation on the fiscal affairs of King County is estimated to be:</t>
  </si>
  <si>
    <t>Base Rent</t>
  </si>
  <si>
    <t>Operating Expense</t>
  </si>
  <si>
    <t>Revenue/Expenditures by Categories:</t>
  </si>
  <si>
    <r>
      <t xml:space="preserve">1) </t>
    </r>
    <r>
      <rPr>
        <u val="single"/>
        <sz val="10"/>
        <rFont val="Arial"/>
        <family val="2"/>
      </rPr>
      <t>Lease Summary</t>
    </r>
    <r>
      <rPr>
        <sz val="10"/>
        <rFont val="Arial"/>
        <family val="2"/>
      </rPr>
      <t>:</t>
    </r>
  </si>
  <si>
    <t xml:space="preserve">    Area</t>
  </si>
  <si>
    <t xml:space="preserve">    Term</t>
  </si>
  <si>
    <t xml:space="preserve">    Landlord TI Allowance PSF</t>
  </si>
  <si>
    <t xml:space="preserve">    Base Rent PSF</t>
  </si>
  <si>
    <t>Exise Tax @ 12.84%</t>
  </si>
  <si>
    <t xml:space="preserve">    Operating Expense PSF</t>
  </si>
  <si>
    <t>35 years</t>
  </si>
  <si>
    <t>Ordinance/Motion No.:  2013-</t>
  </si>
  <si>
    <t>Title:  Galvin KCIA Lease</t>
  </si>
  <si>
    <r>
      <t xml:space="preserve">2) </t>
    </r>
    <r>
      <rPr>
        <u val="single"/>
        <sz val="10"/>
        <rFont val="Arial"/>
        <family val="2"/>
      </rPr>
      <t>Footnotes</t>
    </r>
    <r>
      <rPr>
        <sz val="10"/>
        <rFont val="Arial"/>
        <family val="2"/>
      </rPr>
      <t xml:space="preserve">: Rent- Lease term and the obligation to pay rent are estimated to commence September 1, 2013.  </t>
    </r>
  </si>
  <si>
    <t>347,174 sf.</t>
  </si>
  <si>
    <t>Note Prepared By:  Tom Paine</t>
  </si>
  <si>
    <t>3) Increases: Rent is adjusted every three years based on an appraisal.</t>
  </si>
  <si>
    <t>Airport Operating Fund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</si>
</sst>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_);[Red]\(&quot;$&quot;#,##0.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8" fillId="0" borderId="0" xfId="57" applyFont="1" applyAlignment="1">
      <alignment horizontal="left"/>
      <protection/>
    </xf>
    <xf numFmtId="0" fontId="6" fillId="0" borderId="0" xfId="57" applyFont="1" applyAlignment="1">
      <alignment horizontal="centerContinuous"/>
      <protection/>
    </xf>
    <xf numFmtId="0" fontId="6" fillId="0" borderId="10" xfId="57" applyFont="1" applyBorder="1" applyAlignment="1">
      <alignment horizontal="left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0" xfId="57" applyFont="1" applyBorder="1">
      <alignment/>
      <protection/>
    </xf>
    <xf numFmtId="0" fontId="0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0" xfId="57" applyFont="1">
      <alignment/>
      <protection/>
    </xf>
    <xf numFmtId="8" fontId="6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6" fillId="0" borderId="18" xfId="57" applyFont="1" applyBorder="1" applyAlignment="1">
      <alignment horizontal="center" wrapText="1"/>
      <protection/>
    </xf>
    <xf numFmtId="3" fontId="6" fillId="0" borderId="18" xfId="57" applyNumberFormat="1" applyFont="1" applyBorder="1">
      <alignment/>
      <protection/>
    </xf>
    <xf numFmtId="0" fontId="0" fillId="0" borderId="0" xfId="57" applyFont="1">
      <alignment/>
      <protection/>
    </xf>
    <xf numFmtId="3" fontId="6" fillId="0" borderId="18" xfId="57" applyNumberFormat="1" applyFont="1" applyBorder="1" applyAlignment="1">
      <alignment horizontal="right"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0" fontId="9" fillId="0" borderId="0" xfId="57" applyFont="1" applyBorder="1">
      <alignment/>
      <protection/>
    </xf>
    <xf numFmtId="175" fontId="6" fillId="0" borderId="18" xfId="57" applyNumberFormat="1" applyFont="1" applyBorder="1" applyAlignment="1">
      <alignment horizontal="center" wrapText="1"/>
      <protection/>
    </xf>
    <xf numFmtId="175" fontId="6" fillId="0" borderId="18" xfId="57" applyNumberFormat="1" applyFont="1" applyBorder="1" applyAlignment="1" quotePrefix="1">
      <alignment horizontal="center"/>
      <protection/>
    </xf>
    <xf numFmtId="175" fontId="6" fillId="0" borderId="18" xfId="57" applyNumberFormat="1" applyFont="1" applyBorder="1" applyAlignment="1">
      <alignment horizontal="center"/>
      <protection/>
    </xf>
    <xf numFmtId="165" fontId="0" fillId="0" borderId="18" xfId="42" applyNumberFormat="1" applyBorder="1" applyAlignment="1">
      <alignment/>
    </xf>
    <xf numFmtId="175" fontId="6" fillId="0" borderId="18" xfId="57" applyNumberFormat="1" applyFont="1" applyBorder="1" applyAlignment="1" quotePrefix="1">
      <alignment horizontal="right"/>
      <protection/>
    </xf>
    <xf numFmtId="3" fontId="0" fillId="0" borderId="0" xfId="57" applyNumberFormat="1">
      <alignment/>
      <protection/>
    </xf>
    <xf numFmtId="3" fontId="6" fillId="0" borderId="18" xfId="57" applyNumberFormat="1" applyFont="1" applyBorder="1" applyAlignment="1">
      <alignment horizontal="center" wrapText="1"/>
      <protection/>
    </xf>
    <xf numFmtId="0" fontId="8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75" fontId="6" fillId="0" borderId="18" xfId="57" applyNumberFormat="1" applyFont="1" applyFill="1" applyBorder="1">
      <alignment/>
      <protection/>
    </xf>
    <xf numFmtId="0" fontId="0" fillId="0" borderId="0" xfId="57" applyFont="1" applyAlignment="1">
      <alignment/>
      <protection/>
    </xf>
    <xf numFmtId="0" fontId="0" fillId="0" borderId="0" xfId="0" applyAlignment="1">
      <alignment/>
    </xf>
    <xf numFmtId="0" fontId="1" fillId="0" borderId="0" xfId="57" applyFont="1" applyAlignment="1">
      <alignment/>
      <protection/>
    </xf>
    <xf numFmtId="0" fontId="1" fillId="0" borderId="0" xfId="0" applyFont="1" applyAlignment="1">
      <alignment/>
    </xf>
    <xf numFmtId="0" fontId="0" fillId="0" borderId="0" xfId="57" applyFont="1" applyFill="1" applyBorder="1">
      <alignment/>
      <protection/>
    </xf>
    <xf numFmtId="175" fontId="6" fillId="0" borderId="18" xfId="57" applyNumberFormat="1" applyFont="1" applyBorder="1" applyAlignment="1">
      <alignment horizontal="right" wrapText="1"/>
      <protection/>
    </xf>
    <xf numFmtId="38" fontId="1" fillId="0" borderId="0" xfId="57" applyNumberFormat="1" applyFont="1" applyAlignment="1">
      <alignment/>
      <protection/>
    </xf>
    <xf numFmtId="0" fontId="0" fillId="0" borderId="0" xfId="0" applyFont="1" applyAlignment="1">
      <alignment/>
    </xf>
    <xf numFmtId="0" fontId="9" fillId="0" borderId="14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Continuous"/>
      <protection/>
    </xf>
    <xf numFmtId="0" fontId="0" fillId="0" borderId="0" xfId="57" applyBorder="1">
      <alignment/>
      <protection/>
    </xf>
    <xf numFmtId="0" fontId="6" fillId="0" borderId="18" xfId="57" applyFont="1" applyBorder="1" applyAlignment="1">
      <alignment horizontal="center" vertical="top"/>
      <protection/>
    </xf>
    <xf numFmtId="0" fontId="6" fillId="0" borderId="18" xfId="57" applyFont="1" applyBorder="1" applyAlignment="1">
      <alignment horizontal="center" vertical="top" wrapText="1"/>
      <protection/>
    </xf>
    <xf numFmtId="0" fontId="6" fillId="0" borderId="18" xfId="57" applyFont="1" applyBorder="1">
      <alignment/>
      <protection/>
    </xf>
    <xf numFmtId="3" fontId="6" fillId="0" borderId="18" xfId="57" applyNumberFormat="1" applyFont="1" applyBorder="1" applyAlignment="1">
      <alignment horizontal="center" vertical="top"/>
      <protection/>
    </xf>
    <xf numFmtId="0" fontId="6" fillId="0" borderId="18" xfId="57" applyFont="1" applyBorder="1" applyAlignment="1">
      <alignment vertical="top"/>
      <protection/>
    </xf>
    <xf numFmtId="0" fontId="6" fillId="0" borderId="18" xfId="57" applyFont="1" applyBorder="1" applyAlignment="1">
      <alignment wrapText="1"/>
      <protection/>
    </xf>
    <xf numFmtId="38" fontId="9" fillId="0" borderId="18" xfId="57" applyNumberFormat="1" applyFont="1" applyBorder="1">
      <alignment/>
      <protection/>
    </xf>
    <xf numFmtId="0" fontId="6" fillId="0" borderId="18" xfId="57" applyFont="1" applyBorder="1" applyAlignment="1">
      <alignment horizontal="center"/>
      <protection/>
    </xf>
    <xf numFmtId="165" fontId="1" fillId="0" borderId="0" xfId="42" applyNumberFormat="1" applyFont="1" applyBorder="1" applyAlignment="1">
      <alignment/>
    </xf>
    <xf numFmtId="38" fontId="9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left"/>
      <protection/>
    </xf>
    <xf numFmtId="6" fontId="0" fillId="0" borderId="0" xfId="57" applyNumberFormat="1" applyFont="1" applyBorder="1" applyAlignment="1">
      <alignment horizontal="left"/>
      <protection/>
    </xf>
    <xf numFmtId="6" fontId="0" fillId="0" borderId="0" xfId="57" applyNumberFormat="1" applyFont="1" applyAlignment="1">
      <alignment horizontal="left"/>
      <protection/>
    </xf>
    <xf numFmtId="8" fontId="0" fillId="0" borderId="0" xfId="57" applyNumberFormat="1" applyFont="1" applyFill="1" applyBorder="1" applyAlignment="1">
      <alignment horizontal="left"/>
      <protection/>
    </xf>
    <xf numFmtId="3" fontId="1" fillId="0" borderId="18" xfId="42" applyNumberFormat="1" applyFont="1" applyBorder="1" applyAlignment="1">
      <alignment/>
    </xf>
    <xf numFmtId="38" fontId="6" fillId="0" borderId="18" xfId="57" applyNumberFormat="1" applyFont="1" applyBorder="1">
      <alignment/>
      <protection/>
    </xf>
    <xf numFmtId="165" fontId="0" fillId="0" borderId="18" xfId="42" applyNumberFormat="1" applyFont="1" applyBorder="1" applyAlignment="1">
      <alignment horizontal="right"/>
    </xf>
    <xf numFmtId="3" fontId="1" fillId="0" borderId="18" xfId="42" applyNumberFormat="1" applyFont="1" applyBorder="1" applyAlignment="1">
      <alignment/>
    </xf>
    <xf numFmtId="8" fontId="0" fillId="0" borderId="0" xfId="57" applyNumberFormat="1" applyFont="1" applyBorder="1" applyAlignment="1">
      <alignment horizontal="left"/>
      <protection/>
    </xf>
    <xf numFmtId="0" fontId="6" fillId="0" borderId="14" xfId="57" applyFont="1" applyBorder="1" applyAlignme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/>
    </xf>
    <xf numFmtId="0" fontId="1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38" fontId="0" fillId="0" borderId="0" xfId="57" applyNumberFormat="1" applyFont="1" applyAlignment="1">
      <alignment/>
      <protection/>
    </xf>
    <xf numFmtId="0" fontId="0" fillId="0" borderId="0" xfId="0" applyAlignment="1">
      <alignment/>
    </xf>
    <xf numFmtId="0" fontId="6" fillId="0" borderId="18" xfId="57" applyNumberFormat="1" applyFont="1" applyBorder="1" applyAlignment="1">
      <alignment horizontal="center" wrapText="1"/>
      <protection/>
    </xf>
    <xf numFmtId="0" fontId="6" fillId="0" borderId="18" xfId="57" applyFont="1" applyFill="1" applyBorder="1" applyAlignment="1">
      <alignment wrapText="1"/>
      <protection/>
    </xf>
    <xf numFmtId="175" fontId="6" fillId="0" borderId="18" xfId="57" applyNumberFormat="1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27.57421875" style="5" customWidth="1"/>
    <col min="2" max="2" width="11.5742187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4.57421875" style="5" customWidth="1"/>
    <col min="8" max="8" width="9.7109375" style="5" customWidth="1"/>
    <col min="9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24</v>
      </c>
      <c r="B3" s="9"/>
      <c r="C3" s="9"/>
      <c r="D3" s="9"/>
      <c r="E3" s="9"/>
      <c r="F3" s="10"/>
    </row>
    <row r="4" spans="1:6" ht="18" customHeight="1">
      <c r="A4" s="47" t="s">
        <v>25</v>
      </c>
      <c r="B4" s="48"/>
      <c r="C4" s="48"/>
      <c r="D4" s="48"/>
      <c r="E4" s="11"/>
      <c r="F4" s="12"/>
    </row>
    <row r="5" spans="1:6" ht="18" customHeight="1">
      <c r="A5" s="70" t="s">
        <v>11</v>
      </c>
      <c r="B5" s="71"/>
      <c r="C5" s="71"/>
      <c r="D5" s="71"/>
      <c r="E5" s="71"/>
      <c r="F5" s="72"/>
    </row>
    <row r="6" spans="1:6" ht="18" customHeight="1">
      <c r="A6" s="13" t="s">
        <v>28</v>
      </c>
      <c r="B6" s="14"/>
      <c r="C6" s="14"/>
      <c r="D6" s="14"/>
      <c r="E6" s="14"/>
      <c r="F6" s="12"/>
    </row>
    <row r="7" spans="1:9" ht="18" customHeight="1" thickBot="1">
      <c r="A7" s="16" t="s">
        <v>9</v>
      </c>
      <c r="B7" s="17"/>
      <c r="C7" s="17"/>
      <c r="D7" s="17"/>
      <c r="E7" s="17"/>
      <c r="F7" s="18"/>
      <c r="I7" s="49"/>
    </row>
    <row r="8" spans="1:9" ht="18" customHeight="1" thickTop="1">
      <c r="A8" s="19"/>
      <c r="B8" s="19"/>
      <c r="C8" s="14"/>
      <c r="D8" s="14"/>
      <c r="E8" s="14"/>
      <c r="F8" s="14"/>
      <c r="I8" s="49"/>
    </row>
    <row r="9" spans="1:6" ht="18" customHeight="1">
      <c r="A9" s="14" t="s">
        <v>12</v>
      </c>
      <c r="B9" s="19"/>
      <c r="C9" s="19"/>
      <c r="D9" s="19"/>
      <c r="E9" s="19"/>
      <c r="F9" s="20"/>
    </row>
    <row r="10" spans="1:6" ht="18" customHeight="1">
      <c r="A10" s="21" t="s">
        <v>1</v>
      </c>
      <c r="B10" s="19"/>
      <c r="C10" s="19"/>
      <c r="D10" s="19"/>
      <c r="E10" s="19"/>
      <c r="F10" s="19"/>
    </row>
    <row r="11" spans="1:7" ht="16.5" customHeight="1">
      <c r="A11" s="54" t="s">
        <v>2</v>
      </c>
      <c r="B11" s="51" t="s">
        <v>3</v>
      </c>
      <c r="C11" s="51" t="s">
        <v>4</v>
      </c>
      <c r="D11" s="50">
        <v>2013</v>
      </c>
      <c r="E11" s="50">
        <f>D11+1</f>
        <v>2014</v>
      </c>
      <c r="F11" s="50">
        <f>E11+1</f>
        <v>2015</v>
      </c>
      <c r="G11" s="50">
        <f>F11+1</f>
        <v>2016</v>
      </c>
    </row>
    <row r="12" spans="1:8" ht="19.5" customHeight="1">
      <c r="A12" s="80" t="s">
        <v>30</v>
      </c>
      <c r="B12" s="81">
        <v>4290</v>
      </c>
      <c r="C12" s="79">
        <v>36250</v>
      </c>
      <c r="D12" s="66">
        <f>D30</f>
        <v>208933.95723200002</v>
      </c>
      <c r="E12" s="66">
        <f>E30</f>
        <v>626801.8716960001</v>
      </c>
      <c r="F12" s="66">
        <f>F30</f>
        <v>626801.8716960001</v>
      </c>
      <c r="G12" s="66">
        <f>G30</f>
        <v>626801.8716960001</v>
      </c>
      <c r="H12" s="24" t="s">
        <v>5</v>
      </c>
    </row>
    <row r="13" spans="1:8" ht="14.25" customHeight="1">
      <c r="A13" s="55"/>
      <c r="B13" s="44"/>
      <c r="C13" s="35"/>
      <c r="D13" s="32"/>
      <c r="E13" s="23"/>
      <c r="F13" s="23"/>
      <c r="G13" s="23"/>
      <c r="H13" s="24"/>
    </row>
    <row r="14" spans="1:7" ht="13.5">
      <c r="A14" s="55"/>
      <c r="B14" s="38"/>
      <c r="C14" s="22"/>
      <c r="D14" s="32"/>
      <c r="E14" s="25"/>
      <c r="F14" s="25"/>
      <c r="G14" s="25"/>
    </row>
    <row r="15" spans="1:7" ht="18" customHeight="1">
      <c r="A15" s="52" t="s">
        <v>6</v>
      </c>
      <c r="B15" s="52"/>
      <c r="C15" s="52"/>
      <c r="D15" s="65">
        <f>D12</f>
        <v>208933.95723200002</v>
      </c>
      <c r="E15" s="65">
        <f>E12</f>
        <v>626801.8716960001</v>
      </c>
      <c r="F15" s="65">
        <f>F12</f>
        <v>626801.8716960001</v>
      </c>
      <c r="G15" s="65">
        <f>G12</f>
        <v>626801.8716960001</v>
      </c>
    </row>
    <row r="16" spans="1:7" ht="18" customHeight="1">
      <c r="A16" s="19"/>
      <c r="B16" s="19"/>
      <c r="C16" s="19"/>
      <c r="D16" s="26"/>
      <c r="E16" s="26"/>
      <c r="F16" s="27"/>
      <c r="G16" s="26"/>
    </row>
    <row r="17" spans="1:7" ht="18" customHeight="1">
      <c r="A17" s="19"/>
      <c r="B17" s="19"/>
      <c r="C17" s="19"/>
      <c r="D17" s="26"/>
      <c r="E17" s="26"/>
      <c r="F17" s="27"/>
      <c r="G17" s="26"/>
    </row>
    <row r="18" spans="1:7" ht="18" customHeight="1">
      <c r="A18" s="28" t="s">
        <v>7</v>
      </c>
      <c r="B18" s="73"/>
      <c r="C18" s="74"/>
      <c r="D18" s="26"/>
      <c r="E18" s="19"/>
      <c r="F18" s="14"/>
      <c r="G18" s="19"/>
    </row>
    <row r="19" spans="1:11" ht="13.5">
      <c r="A19" s="54" t="s">
        <v>2</v>
      </c>
      <c r="B19" s="51" t="s">
        <v>3</v>
      </c>
      <c r="C19" s="51" t="s">
        <v>8</v>
      </c>
      <c r="D19" s="50">
        <v>2014</v>
      </c>
      <c r="E19" s="50">
        <f>D19+1</f>
        <v>2015</v>
      </c>
      <c r="F19" s="50">
        <f>E19+1</f>
        <v>2016</v>
      </c>
      <c r="G19" s="50">
        <f>F19+1</f>
        <v>2017</v>
      </c>
      <c r="H19" s="76"/>
      <c r="I19" s="71"/>
      <c r="J19" s="71"/>
      <c r="K19" s="71"/>
    </row>
    <row r="20" spans="1:11" ht="13.5">
      <c r="A20" s="55" t="s">
        <v>5</v>
      </c>
      <c r="B20" s="51"/>
      <c r="C20" s="51"/>
      <c r="D20" s="25" t="s">
        <v>5</v>
      </c>
      <c r="E20" s="53"/>
      <c r="F20" s="53"/>
      <c r="G20" s="53"/>
      <c r="H20" s="39"/>
      <c r="I20" s="40"/>
      <c r="J20" s="40"/>
      <c r="K20" s="40"/>
    </row>
    <row r="21" spans="1:13" ht="15" customHeight="1">
      <c r="A21" s="52"/>
      <c r="B21" s="30"/>
      <c r="C21" s="29"/>
      <c r="D21" s="32"/>
      <c r="E21" s="32"/>
      <c r="F21" s="32"/>
      <c r="G21" s="32"/>
      <c r="H21" s="76"/>
      <c r="I21" s="71"/>
      <c r="J21" s="71"/>
      <c r="K21" s="71"/>
      <c r="L21" s="71"/>
      <c r="M21" s="71"/>
    </row>
    <row r="22" spans="1:7" ht="18" customHeight="1">
      <c r="A22" s="52"/>
      <c r="B22" s="33"/>
      <c r="C22" s="31"/>
      <c r="D22" s="23"/>
      <c r="E22" s="32"/>
      <c r="F22" s="32"/>
      <c r="G22" s="32"/>
    </row>
    <row r="23" spans="1:14" ht="18" customHeight="1">
      <c r="A23" s="52" t="s">
        <v>6</v>
      </c>
      <c r="B23" s="52"/>
      <c r="C23" s="52"/>
      <c r="D23" s="67" t="s">
        <v>5</v>
      </c>
      <c r="E23" s="56"/>
      <c r="F23" s="56"/>
      <c r="G23" s="56"/>
      <c r="H23" s="77"/>
      <c r="I23" s="78"/>
      <c r="J23" s="78"/>
      <c r="K23" s="78"/>
      <c r="L23" s="78"/>
      <c r="M23" s="78"/>
      <c r="N23" s="78"/>
    </row>
    <row r="24" spans="1:7" ht="18" customHeight="1">
      <c r="A24" s="19"/>
      <c r="B24" s="19"/>
      <c r="C24" s="19"/>
      <c r="D24" s="26"/>
      <c r="E24" s="26"/>
      <c r="F24" s="27"/>
      <c r="G24" s="26"/>
    </row>
    <row r="25" spans="1:7" ht="18" customHeight="1">
      <c r="A25" s="28" t="s">
        <v>15</v>
      </c>
      <c r="B25" s="14"/>
      <c r="C25" s="14"/>
      <c r="D25" s="19"/>
      <c r="E25" s="19"/>
      <c r="F25" s="14"/>
      <c r="G25" s="19"/>
    </row>
    <row r="26" spans="1:7" ht="18" customHeight="1">
      <c r="A26" s="52"/>
      <c r="B26" s="57"/>
      <c r="C26" s="57"/>
      <c r="D26" s="50">
        <v>2013</v>
      </c>
      <c r="E26" s="50">
        <f>D26+1</f>
        <v>2014</v>
      </c>
      <c r="F26" s="50">
        <f>E26+1</f>
        <v>2015</v>
      </c>
      <c r="G26" s="50">
        <f>F26+1</f>
        <v>2016</v>
      </c>
    </row>
    <row r="27" spans="1:7" ht="13.5">
      <c r="A27" s="55" t="s">
        <v>13</v>
      </c>
      <c r="B27" s="30"/>
      <c r="C27" s="57"/>
      <c r="D27" s="66">
        <f>4*46289.87</f>
        <v>185159.48</v>
      </c>
      <c r="E27" s="66">
        <f>12*46289.87</f>
        <v>555478.4400000001</v>
      </c>
      <c r="F27" s="66">
        <f>12*46289.87</f>
        <v>555478.4400000001</v>
      </c>
      <c r="G27" s="66">
        <f>12*46289.87</f>
        <v>555478.4400000001</v>
      </c>
    </row>
    <row r="28" spans="1:7" ht="13.5">
      <c r="A28" s="55" t="s">
        <v>21</v>
      </c>
      <c r="B28" s="30"/>
      <c r="C28" s="57"/>
      <c r="D28" s="68">
        <f>D27*0.1284</f>
        <v>23774.477231999997</v>
      </c>
      <c r="E28" s="68">
        <f>E27*0.1284</f>
        <v>71323.431696</v>
      </c>
      <c r="F28" s="68">
        <f>F27*0.1284</f>
        <v>71323.431696</v>
      </c>
      <c r="G28" s="68">
        <f>G27*0.1284</f>
        <v>71323.431696</v>
      </c>
    </row>
    <row r="29" spans="1:7" ht="18" customHeight="1">
      <c r="A29" s="55" t="s">
        <v>14</v>
      </c>
      <c r="B29" s="30"/>
      <c r="C29" s="57"/>
      <c r="D29" s="23">
        <v>0</v>
      </c>
      <c r="E29" s="23">
        <v>0</v>
      </c>
      <c r="F29" s="23">
        <v>0</v>
      </c>
      <c r="G29" s="23">
        <v>0</v>
      </c>
    </row>
    <row r="30" spans="1:7" ht="18" customHeight="1">
      <c r="A30" s="52" t="s">
        <v>6</v>
      </c>
      <c r="B30" s="52"/>
      <c r="C30" s="52"/>
      <c r="D30" s="65">
        <f>SUM(D27:D29)</f>
        <v>208933.95723200002</v>
      </c>
      <c r="E30" s="65">
        <f>SUM(E27:E29)</f>
        <v>626801.8716960001</v>
      </c>
      <c r="F30" s="65">
        <f>SUM(F27:F29)</f>
        <v>626801.8716960001</v>
      </c>
      <c r="G30" s="65">
        <f>SUM(G27:G29)</f>
        <v>626801.8716960001</v>
      </c>
    </row>
    <row r="31" spans="1:7" ht="18" customHeight="1">
      <c r="A31" s="14"/>
      <c r="B31" s="14"/>
      <c r="C31" s="14"/>
      <c r="D31" s="58"/>
      <c r="E31" s="59"/>
      <c r="F31" s="59"/>
      <c r="G31" s="59"/>
    </row>
    <row r="32" spans="1:7" ht="13.5" customHeight="1">
      <c r="A32" s="60" t="s">
        <v>16</v>
      </c>
      <c r="B32" s="61"/>
      <c r="D32" s="58"/>
      <c r="E32" s="59"/>
      <c r="F32" s="59"/>
      <c r="G32" s="59"/>
    </row>
    <row r="33" spans="1:7" ht="13.5" customHeight="1">
      <c r="A33" s="60" t="s">
        <v>17</v>
      </c>
      <c r="B33" s="61" t="s">
        <v>27</v>
      </c>
      <c r="D33" s="58" t="s">
        <v>5</v>
      </c>
      <c r="E33" s="59" t="s">
        <v>5</v>
      </c>
      <c r="F33" s="59"/>
      <c r="G33" s="59"/>
    </row>
    <row r="34" spans="1:7" ht="13.5" customHeight="1">
      <c r="A34" s="60" t="s">
        <v>18</v>
      </c>
      <c r="B34" s="62" t="s">
        <v>23</v>
      </c>
      <c r="D34" s="58"/>
      <c r="E34" s="59"/>
      <c r="F34" s="59"/>
      <c r="G34" s="59"/>
    </row>
    <row r="35" spans="1:7" ht="13.5" customHeight="1">
      <c r="A35" s="60" t="s">
        <v>20</v>
      </c>
      <c r="B35" s="69">
        <v>1.6</v>
      </c>
      <c r="D35" s="58"/>
      <c r="E35" s="59"/>
      <c r="F35" s="59"/>
      <c r="G35" s="59"/>
    </row>
    <row r="36" spans="1:7" ht="13.5" customHeight="1">
      <c r="A36" s="60" t="s">
        <v>22</v>
      </c>
      <c r="B36" s="64">
        <v>0</v>
      </c>
      <c r="D36" s="58"/>
      <c r="E36" s="59"/>
      <c r="F36" s="59"/>
      <c r="G36" s="59"/>
    </row>
    <row r="37" spans="1:7" ht="13.5" customHeight="1">
      <c r="A37" s="60" t="s">
        <v>19</v>
      </c>
      <c r="B37" s="63">
        <v>0</v>
      </c>
      <c r="D37" s="26"/>
      <c r="E37" s="26"/>
      <c r="F37" s="26"/>
      <c r="G37" s="34"/>
    </row>
    <row r="38" spans="1:7" ht="13.5" customHeight="1">
      <c r="A38" s="15"/>
      <c r="B38" s="63"/>
      <c r="D38" s="26"/>
      <c r="E38" s="26"/>
      <c r="F38" s="26"/>
      <c r="G38" s="34"/>
    </row>
    <row r="39" spans="1:6" ht="13.5" customHeight="1">
      <c r="A39" s="43" t="s">
        <v>26</v>
      </c>
      <c r="B39"/>
      <c r="C39"/>
      <c r="D39"/>
      <c r="E39"/>
      <c r="F39"/>
    </row>
    <row r="40" spans="1:6" ht="12.75" customHeight="1">
      <c r="A40" t="s">
        <v>29</v>
      </c>
      <c r="B40"/>
      <c r="C40"/>
      <c r="D40"/>
      <c r="E40"/>
      <c r="F40"/>
    </row>
    <row r="41" spans="1:7" ht="12.75" customHeight="1">
      <c r="A41" s="24"/>
      <c r="B41" s="37"/>
      <c r="C41" s="37"/>
      <c r="D41" s="37"/>
      <c r="E41" s="36"/>
      <c r="F41" s="36"/>
      <c r="G41" s="4"/>
    </row>
    <row r="42" spans="1:4" ht="12.75" customHeight="1">
      <c r="A42" s="39"/>
      <c r="B42" s="40"/>
      <c r="C42" s="40"/>
      <c r="D42" s="40"/>
    </row>
    <row r="43" spans="1:5" ht="12.75">
      <c r="A43" s="39"/>
      <c r="B43" s="40"/>
      <c r="C43" s="40"/>
      <c r="D43" s="40"/>
      <c r="E43" s="40"/>
    </row>
    <row r="44" spans="1:6" ht="12.75" customHeight="1" hidden="1">
      <c r="A44" s="75" t="s">
        <v>10</v>
      </c>
      <c r="B44" s="71"/>
      <c r="C44" s="71"/>
      <c r="D44" s="71"/>
      <c r="E44" s="71"/>
      <c r="F44" s="71"/>
    </row>
    <row r="45" spans="1:6" ht="12.75">
      <c r="A45" s="39"/>
      <c r="B45" s="40"/>
      <c r="C45" s="40"/>
      <c r="D45" s="40"/>
      <c r="E45" s="40"/>
      <c r="F45" s="40"/>
    </row>
    <row r="46" spans="1:7" ht="12.75">
      <c r="A46" s="45"/>
      <c r="B46" s="46"/>
      <c r="C46" s="46"/>
      <c r="D46" s="46"/>
      <c r="E46" s="46"/>
      <c r="F46" s="46"/>
      <c r="G46" s="46"/>
    </row>
    <row r="47" spans="1:7" s="15" customFormat="1" ht="12.75">
      <c r="A47" s="5"/>
      <c r="B47" s="5"/>
      <c r="C47" s="5"/>
      <c r="D47" s="5"/>
      <c r="E47" s="5"/>
      <c r="F47" s="5"/>
      <c r="G47" s="5"/>
    </row>
    <row r="48" spans="1:2" ht="12.75">
      <c r="A48" s="41"/>
      <c r="B48" s="42"/>
    </row>
  </sheetData>
  <sheetProtection/>
  <mergeCells count="6">
    <mergeCell ref="A5:F5"/>
    <mergeCell ref="B18:C18"/>
    <mergeCell ref="A44:F44"/>
    <mergeCell ref="H19:K19"/>
    <mergeCell ref="H21:M21"/>
    <mergeCell ref="H23:N23"/>
  </mergeCells>
  <printOptions/>
  <pageMargins left="0.43" right="0.54" top="0.7" bottom="0.62" header="0.39" footer="0.22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Strouse, Michael</cp:lastModifiedBy>
  <cp:lastPrinted>2013-07-25T15:49:40Z</cp:lastPrinted>
  <dcterms:created xsi:type="dcterms:W3CDTF">2008-04-15T15:59:06Z</dcterms:created>
  <dcterms:modified xsi:type="dcterms:W3CDTF">2013-07-25T15:49:42Z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YQKKTEHHRR7V-707-269</vt:lpwstr>
  </property>
  <property fmtid="{D5CDD505-2E9C-101B-9397-08002B2CF9AE}" pid="3" name="_dlc_DocIdItemGuid">
    <vt:lpwstr>1d23905d-d039-4338-af7b-a2404683db47</vt:lpwstr>
  </property>
  <property fmtid="{D5CDD505-2E9C-101B-9397-08002B2CF9AE}" pid="4" name="_dlc_DocIdUrl">
    <vt:lpwstr>https://kcmicrosoftonlinecom-38.sharepoint.microsoftonline.com/FMD/legislationinprogress/_layouts/DocIdRedir.aspx?ID=YQKKTEHHRR7V-707-269, YQKKTEHHRR7V-707-269</vt:lpwstr>
  </property>
  <property fmtid="{D5CDD505-2E9C-101B-9397-08002B2CF9AE}" pid="5" name="TaxKeywordTaxHTField">
    <vt:lpwstr/>
  </property>
  <property fmtid="{D5CDD505-2E9C-101B-9397-08002B2CF9AE}" pid="6" name="Folder Status">
    <vt:lpwstr>Leo</vt:lpwstr>
  </property>
  <property fmtid="{D5CDD505-2E9C-101B-9397-08002B2CF9AE}" pid="7" name="TaxKeyword">
    <vt:lpwstr/>
  </property>
  <property fmtid="{D5CDD505-2E9C-101B-9397-08002B2CF9AE}" pid="8" name="Status">
    <vt:lpwstr>Legislation with Section</vt:lpwstr>
  </property>
  <property fmtid="{D5CDD505-2E9C-101B-9397-08002B2CF9AE}" pid="9" name="Indicator Status">
    <vt:lpwstr>option 1 test</vt:lpwstr>
  </property>
  <property fmtid="{D5CDD505-2E9C-101B-9397-08002B2CF9AE}" pid="10" name="TaxCatchAll">
    <vt:lpwstr/>
  </property>
</Properties>
</file>