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09" sheetId="1" r:id="rId1"/>
  </sheets>
  <externalReferences>
    <externalReference r:id="rId4"/>
  </externalReferences>
  <definedNames>
    <definedName name="_xlnm.Print_Area" localSheetId="0">'2009'!$A$1:$H$51</definedName>
  </definedNames>
  <calcPr fullCalcOnLoad="1"/>
</workbook>
</file>

<file path=xl/sharedStrings.xml><?xml version="1.0" encoding="utf-8"?>
<sst xmlns="http://schemas.openxmlformats.org/spreadsheetml/2006/main" count="41" uniqueCount="37">
  <si>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</si>
  <si>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</si>
  <si>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</si>
  <si>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</si>
  <si>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</si>
  <si>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</si>
  <si>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</si>
  <si>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</si>
  <si>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</si>
  <si>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</si>
  <si>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</si>
  <si>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</si>
  <si>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</si>
  <si>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</si>
  <si>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</si>
  <si>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>Ordinance/Motion No. 2010-XXXX</t>
  </si>
  <si>
    <t xml:space="preserve">Note Reviewed By:   </t>
  </si>
  <si>
    <t>Title:  Howard Hanson Dam Flood Preparation Supplemental</t>
  </si>
  <si>
    <t>Affected Agency and/or Agencies:  Green River Flood Mitigation Fund</t>
  </si>
  <si>
    <t>Note Prepared By:  Tesia Forbes</t>
  </si>
  <si>
    <t>Sid Bender</t>
  </si>
  <si>
    <t>3721/Green River Flood Mitigation Transfer Subfund</t>
  </si>
  <si>
    <t>Flood Prep Expenditures through 8/5/2010</t>
  </si>
  <si>
    <t>FMD Supplemental Request</t>
  </si>
  <si>
    <t xml:space="preserve">Contingency for 2010/2011 Flood Needs </t>
  </si>
  <si>
    <t>Remainder in Flood Reserve</t>
  </si>
  <si>
    <r>
      <t>Estimated remainder to disappropriate/move to reserve</t>
    </r>
    <r>
      <rPr>
        <b/>
        <vertAlign val="superscript"/>
        <sz val="10"/>
        <rFont val="Arial"/>
        <family val="2"/>
      </rPr>
      <t xml:space="preserve">2 </t>
    </r>
  </si>
  <si>
    <t xml:space="preserve">Assumptions:  </t>
  </si>
  <si>
    <t>Pending expenditures through 9/30/2010</t>
  </si>
  <si>
    <t xml:space="preserve">2.  Ordinance 16680, ER 5 reads: Any funds remaining from this appropriation on September 30, 2010 shall be disappropriated and reappropriated to a flood prevention reserve fund within the general fund financial plan to provide for ongoing Green River valley flood mitigation purposes. </t>
  </si>
  <si>
    <r>
      <t>2009 GR Flood Supplemental (Ord 16680)</t>
    </r>
    <r>
      <rPr>
        <b/>
        <vertAlign val="superscript"/>
        <sz val="10"/>
        <rFont val="Arial"/>
        <family val="2"/>
      </rPr>
      <t xml:space="preserve"> 1 </t>
    </r>
  </si>
  <si>
    <t>OEM Staffing</t>
  </si>
  <si>
    <t>2010-2011 Flood Expenditures</t>
  </si>
  <si>
    <t>OIRM Staffing and I-Net</t>
  </si>
  <si>
    <t>2010-2011 Supplemental Request</t>
  </si>
  <si>
    <t>Executive Communications</t>
  </si>
  <si>
    <t xml:space="preserve">1.  Does not include $7,399,300 WTD appropriation, of which will 7,089,110 be cancelled.  WTD completed most of its flood preparation within existing 2009 and 2010 operating budget.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</si>
</sst>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&quot;$&quot;* #,##0_);_(&quot;$&quot;* \(#,##0\);_(&quot;$&quot;* &quot;-&quot;??_);_(@_)"/>
    <numFmt numFmtId="169" formatCode="_(* #,##0.0_);_(* \(#,##0.0\);_(* &quot;-&quot;?_);_(@_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7" applyFont="1" applyBorder="1">
      <alignment/>
      <protection/>
    </xf>
    <xf numFmtId="38" fontId="4" fillId="0" borderId="19" xfId="0" applyNumberFormat="1" applyFont="1" applyBorder="1" applyAlignment="1">
      <alignment/>
    </xf>
    <xf numFmtId="38" fontId="4" fillId="0" borderId="33" xfId="0" applyNumberFormat="1" applyFont="1" applyBorder="1" applyAlignment="1">
      <alignment/>
    </xf>
    <xf numFmtId="38" fontId="4" fillId="0" borderId="34" xfId="0" applyNumberFormat="1" applyFont="1" applyBorder="1" applyAlignment="1">
      <alignment/>
    </xf>
    <xf numFmtId="38" fontId="8" fillId="0" borderId="34" xfId="0" applyNumberFormat="1" applyFont="1" applyBorder="1" applyAlignment="1">
      <alignment horizontal="center"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38" fontId="4" fillId="0" borderId="19" xfId="42" applyNumberFormat="1" applyFont="1" applyBorder="1" applyAlignment="1">
      <alignment horizontal="right"/>
    </xf>
    <xf numFmtId="0" fontId="8" fillId="0" borderId="26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7" fontId="0" fillId="0" borderId="0" xfId="42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68" fontId="1" fillId="0" borderId="0" xfId="44" applyNumberFormat="1" applyFont="1" applyBorder="1" applyAlignment="1">
      <alignment wrapText="1"/>
    </xf>
    <xf numFmtId="0" fontId="0" fillId="0" borderId="0" xfId="0" applyFont="1" applyBorder="1" applyAlignment="1">
      <alignment horizontal="left"/>
    </xf>
    <xf numFmtId="168" fontId="0" fillId="0" borderId="0" xfId="44" applyNumberFormat="1" applyFont="1" applyBorder="1" applyAlignment="1">
      <alignment wrapText="1"/>
    </xf>
    <xf numFmtId="168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168" fontId="12" fillId="0" borderId="0" xfId="0" applyNumberFormat="1" applyFont="1" applyBorder="1" applyAlignment="1">
      <alignment wrapText="1"/>
    </xf>
    <xf numFmtId="38" fontId="8" fillId="0" borderId="19" xfId="0" applyNumberFormat="1" applyFont="1" applyFill="1" applyBorder="1" applyAlignment="1">
      <alignment horizontal="right"/>
    </xf>
    <xf numFmtId="38" fontId="4" fillId="0" borderId="19" xfId="0" applyNumberFormat="1" applyFont="1" applyFill="1" applyBorder="1" applyAlignment="1">
      <alignment/>
    </xf>
    <xf numFmtId="38" fontId="4" fillId="0" borderId="19" xfId="42" applyNumberFormat="1" applyFont="1" applyFill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0" xfId="0" applyFont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EEN%20RIVER%20FLOOD%20PREP\2010%20Supplemental\August%202010%20Supplemental\2010-2011%20Green%20River%20Budget%20-%20all%20agenc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lide for COW"/>
      <sheetName val="FMD summary"/>
      <sheetName val="BSS - PM"/>
      <sheetName val="Annual Prep"/>
      <sheetName val="Leases"/>
      <sheetName val="Salaries"/>
      <sheetName val="Phones"/>
      <sheetName val="Moves"/>
      <sheetName val="Demob"/>
      <sheetName val="Protection"/>
      <sheetName val="Roads Estimate"/>
      <sheetName val="OIRM"/>
      <sheetName val="OEM"/>
      <sheetName val="Communications"/>
    </sheetNames>
    <sheetDataSet>
      <sheetData sheetId="0">
        <row r="12">
          <cell r="C12">
            <v>3237370.85</v>
          </cell>
        </row>
        <row r="16">
          <cell r="C16">
            <v>3614380.6890000002</v>
          </cell>
        </row>
        <row r="17">
          <cell r="C17">
            <v>100000</v>
          </cell>
        </row>
        <row r="18">
          <cell r="C18">
            <v>163644.49245000002</v>
          </cell>
        </row>
        <row r="19">
          <cell r="C19">
            <v>126375.75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PageLayoutView="0" workbookViewId="0" topLeftCell="A19">
      <selection activeCell="A51" sqref="A51:H51"/>
    </sheetView>
  </sheetViews>
  <sheetFormatPr defaultColWidth="9.140625" defaultRowHeight="12.75"/>
  <cols>
    <col min="1" max="1" width="21.421875" style="0" customWidth="1"/>
    <col min="2" max="2" width="25.003906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15</v>
      </c>
      <c r="B3" s="6"/>
      <c r="C3" s="7"/>
      <c r="D3" s="7"/>
      <c r="E3" s="7"/>
      <c r="F3" s="7"/>
      <c r="G3" s="7"/>
      <c r="H3" s="8"/>
      <c r="I3" s="4"/>
    </row>
    <row r="4" spans="1:9" ht="12.75">
      <c r="A4" s="76" t="s">
        <v>17</v>
      </c>
      <c r="B4" s="77"/>
      <c r="C4" s="77"/>
      <c r="D4" s="77"/>
      <c r="E4" s="77"/>
      <c r="F4" s="77"/>
      <c r="G4" s="77"/>
      <c r="H4" s="78"/>
      <c r="I4" s="4"/>
    </row>
    <row r="5" spans="1:8" ht="18" customHeight="1">
      <c r="A5" s="9" t="s">
        <v>18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19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16</v>
      </c>
      <c r="B7" s="13" t="s">
        <v>20</v>
      </c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2010</v>
      </c>
      <c r="F11" s="31">
        <v>2011</v>
      </c>
      <c r="G11" s="32">
        <v>2012</v>
      </c>
      <c r="H11" s="33">
        <v>2013</v>
      </c>
    </row>
    <row r="12" spans="1:8" ht="13.5">
      <c r="A12" s="59" t="s">
        <v>21</v>
      </c>
      <c r="B12" s="16"/>
      <c r="C12" s="17">
        <v>3721</v>
      </c>
      <c r="D12" s="17"/>
      <c r="E12" s="52">
        <f>-D48</f>
        <v>-6855771.1254050005</v>
      </c>
      <c r="F12" s="52">
        <v>0</v>
      </c>
      <c r="G12" s="53">
        <v>0</v>
      </c>
      <c r="H12" s="54">
        <v>0</v>
      </c>
    </row>
    <row r="13" spans="1:8" ht="18" customHeight="1">
      <c r="A13" s="34"/>
      <c r="B13" s="16"/>
      <c r="C13" s="19"/>
      <c r="D13" s="17"/>
      <c r="E13" s="55"/>
      <c r="F13" s="55"/>
      <c r="G13" s="56"/>
      <c r="H13" s="57"/>
    </row>
    <row r="14" spans="1:8" ht="18" customHeight="1">
      <c r="A14" s="34"/>
      <c r="B14" s="16"/>
      <c r="C14" s="19"/>
      <c r="D14" s="17"/>
      <c r="E14" s="55"/>
      <c r="F14" s="55"/>
      <c r="G14" s="56"/>
      <c r="H14" s="57"/>
    </row>
    <row r="15" spans="1:8" ht="18" customHeight="1">
      <c r="A15" s="34"/>
      <c r="B15" s="16"/>
      <c r="C15" s="19"/>
      <c r="D15" s="18"/>
      <c r="E15" s="58"/>
      <c r="F15" s="55"/>
      <c r="G15" s="56"/>
      <c r="H15" s="57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-6855771.1254050005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2010</v>
      </c>
      <c r="F19" s="31">
        <v>2011</v>
      </c>
      <c r="G19" s="32">
        <v>2012</v>
      </c>
      <c r="H19" s="33">
        <v>2013</v>
      </c>
    </row>
    <row r="20" spans="1:8" ht="13.5">
      <c r="A20" s="59" t="s">
        <v>21</v>
      </c>
      <c r="B20" s="21"/>
      <c r="C20" s="17">
        <v>3721</v>
      </c>
      <c r="D20" s="17"/>
      <c r="E20" s="52">
        <f>-D48</f>
        <v>-6855771.1254050005</v>
      </c>
      <c r="F20" s="52">
        <v>0</v>
      </c>
      <c r="G20" s="53">
        <v>0</v>
      </c>
      <c r="H20" s="54">
        <v>0</v>
      </c>
    </row>
    <row r="21" spans="1:8" ht="18" customHeight="1">
      <c r="A21" s="34"/>
      <c r="B21" s="21"/>
      <c r="C21" s="19"/>
      <c r="D21" s="17"/>
      <c r="E21" s="55"/>
      <c r="F21" s="55"/>
      <c r="G21" s="56"/>
      <c r="H21" s="57"/>
    </row>
    <row r="22" spans="1:8" ht="18" customHeight="1">
      <c r="A22" s="34"/>
      <c r="B22" s="21"/>
      <c r="C22" s="19"/>
      <c r="D22" s="22"/>
      <c r="E22" s="55"/>
      <c r="F22" s="55"/>
      <c r="G22" s="56"/>
      <c r="H22" s="57"/>
    </row>
    <row r="23" spans="1:8" ht="18" customHeight="1">
      <c r="A23" s="34"/>
      <c r="B23" s="21"/>
      <c r="C23" s="18"/>
      <c r="D23" s="18"/>
      <c r="E23" s="58"/>
      <c r="F23" s="55"/>
      <c r="G23" s="56"/>
      <c r="H23" s="57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-6855771.1254050005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2010</v>
      </c>
      <c r="F27" s="31">
        <v>2011</v>
      </c>
      <c r="G27" s="32">
        <v>2012</v>
      </c>
      <c r="H27" s="33">
        <v>2013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70"/>
      <c r="F28" s="52"/>
      <c r="G28" s="53"/>
      <c r="H28" s="51"/>
      <c r="I28" s="25"/>
      <c r="J28" s="25"/>
    </row>
    <row r="29" spans="1:10" ht="18" customHeight="1">
      <c r="A29" s="47" t="s">
        <v>8</v>
      </c>
      <c r="B29" s="16"/>
      <c r="C29" s="16"/>
      <c r="D29" s="21"/>
      <c r="E29" s="71"/>
      <c r="F29" s="48"/>
      <c r="G29" s="49"/>
      <c r="H29" s="50"/>
      <c r="I29" s="26"/>
      <c r="J29" s="26"/>
    </row>
    <row r="30" spans="1:10" ht="18" customHeight="1">
      <c r="A30" s="47" t="s">
        <v>9</v>
      </c>
      <c r="B30" s="16"/>
      <c r="C30" s="16"/>
      <c r="D30" s="21"/>
      <c r="E30" s="71">
        <f>E24</f>
        <v>-6855771.1254050005</v>
      </c>
      <c r="F30" s="48"/>
      <c r="G30" s="49"/>
      <c r="H30" s="50"/>
      <c r="I30" s="26"/>
      <c r="J30" s="26"/>
    </row>
    <row r="31" spans="1:8" ht="18" customHeight="1">
      <c r="A31" s="47" t="s">
        <v>10</v>
      </c>
      <c r="B31" s="16"/>
      <c r="C31" s="16"/>
      <c r="D31" s="21"/>
      <c r="E31" s="72"/>
      <c r="F31" s="48"/>
      <c r="G31" s="49"/>
      <c r="H31" s="50"/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-6855771.1254050005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15.75" customHeight="1">
      <c r="A33" s="79" t="s">
        <v>27</v>
      </c>
      <c r="B33" s="80"/>
      <c r="C33" s="80"/>
      <c r="D33" s="80"/>
      <c r="E33" s="80"/>
      <c r="F33" s="80"/>
      <c r="G33" s="80"/>
      <c r="H33" s="80"/>
      <c r="I33" s="27"/>
      <c r="J33" s="27"/>
    </row>
    <row r="34" spans="1:7" ht="12.75">
      <c r="A34" s="60"/>
      <c r="B34" s="61"/>
      <c r="C34" s="61"/>
      <c r="D34" s="61"/>
      <c r="E34" s="61"/>
      <c r="F34" s="62"/>
      <c r="G34" s="1"/>
    </row>
    <row r="35" spans="1:7" ht="14.25">
      <c r="A35" s="63" t="s">
        <v>30</v>
      </c>
      <c r="B35" s="25"/>
      <c r="C35" s="61"/>
      <c r="D35" s="64">
        <v>27225374</v>
      </c>
      <c r="E35" s="61"/>
      <c r="F35" s="62"/>
      <c r="G35" s="1"/>
    </row>
    <row r="36" spans="1:7" ht="12.75">
      <c r="A36" s="65" t="s">
        <v>22</v>
      </c>
      <c r="B36" s="25"/>
      <c r="C36" s="61"/>
      <c r="D36" s="66">
        <v>-12727391</v>
      </c>
      <c r="E36" s="61"/>
      <c r="F36" s="62"/>
      <c r="G36" s="1"/>
    </row>
    <row r="37" spans="1:7" ht="12.75">
      <c r="A37" s="65" t="s">
        <v>28</v>
      </c>
      <c r="B37" s="25"/>
      <c r="C37" s="61"/>
      <c r="D37" s="66">
        <f>-'[1]Summary'!$C$12</f>
        <v>-3237370.85</v>
      </c>
      <c r="E37" s="61"/>
      <c r="F37" s="62"/>
      <c r="G37" s="1"/>
    </row>
    <row r="38" spans="1:7" ht="14.25">
      <c r="A38" s="63" t="s">
        <v>26</v>
      </c>
      <c r="B38" s="25"/>
      <c r="C38" s="61"/>
      <c r="D38" s="64">
        <f>SUM(D35:D37)</f>
        <v>11260612.15</v>
      </c>
      <c r="E38" s="61"/>
      <c r="F38" s="62"/>
      <c r="G38" s="1"/>
    </row>
    <row r="39" spans="1:7" ht="12.75">
      <c r="A39" s="63"/>
      <c r="B39" s="25"/>
      <c r="C39" s="61"/>
      <c r="D39" s="64"/>
      <c r="E39" s="61"/>
      <c r="F39" s="62"/>
      <c r="G39" s="1"/>
    </row>
    <row r="40" spans="1:7" ht="12.75">
      <c r="A40" s="63" t="s">
        <v>32</v>
      </c>
      <c r="B40" s="25"/>
      <c r="C40" s="61"/>
      <c r="D40" s="64"/>
      <c r="E40" s="61"/>
      <c r="F40" s="62"/>
      <c r="G40" s="1"/>
    </row>
    <row r="41" spans="1:7" ht="12.75">
      <c r="A41" s="65" t="s">
        <v>23</v>
      </c>
      <c r="B41" s="25"/>
      <c r="C41" s="61"/>
      <c r="D41" s="66">
        <f>'[1]Summary'!$C$16</f>
        <v>3614380.6890000002</v>
      </c>
      <c r="E41" s="61"/>
      <c r="F41" s="62"/>
      <c r="G41" s="1"/>
    </row>
    <row r="42" spans="1:7" ht="12.75">
      <c r="A42" s="65" t="s">
        <v>35</v>
      </c>
      <c r="B42" s="25"/>
      <c r="C42" s="61"/>
      <c r="D42" s="66">
        <f>'[1]Summary'!$C$17</f>
        <v>100000</v>
      </c>
      <c r="E42" s="61"/>
      <c r="F42" s="62"/>
      <c r="G42" s="1"/>
    </row>
    <row r="43" spans="1:7" ht="12.75">
      <c r="A43" s="65" t="s">
        <v>31</v>
      </c>
      <c r="B43" s="25"/>
      <c r="C43" s="61"/>
      <c r="D43" s="66">
        <f>'[1]Summary'!$C$18</f>
        <v>163644.49245000002</v>
      </c>
      <c r="E43" s="61"/>
      <c r="F43" s="62"/>
      <c r="G43" s="1"/>
    </row>
    <row r="44" spans="1:7" ht="12.75">
      <c r="A44" s="65" t="s">
        <v>33</v>
      </c>
      <c r="B44" s="25"/>
      <c r="C44" s="61"/>
      <c r="D44" s="66">
        <f>'[1]Summary'!$C$19</f>
        <v>126375.75</v>
      </c>
      <c r="E44" s="61"/>
      <c r="F44" s="62"/>
      <c r="G44" s="1"/>
    </row>
    <row r="45" spans="1:7" ht="12.75">
      <c r="A45" s="65" t="s">
        <v>24</v>
      </c>
      <c r="B45" s="25"/>
      <c r="C45" s="61"/>
      <c r="D45" s="66">
        <f>SUM(D41:D44)*0.1</f>
        <v>400440.09314500005</v>
      </c>
      <c r="E45" s="61"/>
      <c r="F45" s="62"/>
      <c r="G45" s="1"/>
    </row>
    <row r="46" spans="1:7" ht="5.25" customHeight="1">
      <c r="A46" s="73"/>
      <c r="B46" s="74"/>
      <c r="C46" s="75"/>
      <c r="D46" s="74"/>
      <c r="E46" s="61"/>
      <c r="F46" s="62"/>
      <c r="G46" s="1"/>
    </row>
    <row r="47" spans="1:7" ht="15.75">
      <c r="A47" s="63" t="s">
        <v>34</v>
      </c>
      <c r="B47" s="69"/>
      <c r="C47" s="61"/>
      <c r="D47" s="67">
        <f>SUM(D41:D45)</f>
        <v>4404841.024595</v>
      </c>
      <c r="E47" s="61"/>
      <c r="F47" s="62"/>
      <c r="G47" s="1"/>
    </row>
    <row r="48" spans="1:7" ht="12.75">
      <c r="A48" s="68" t="s">
        <v>25</v>
      </c>
      <c r="B48" s="25"/>
      <c r="C48" s="61"/>
      <c r="D48" s="67">
        <f>D38-D47</f>
        <v>6855771.1254050005</v>
      </c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8" ht="30" customHeight="1">
      <c r="A50" s="81" t="s">
        <v>36</v>
      </c>
      <c r="B50" s="81"/>
      <c r="C50" s="81"/>
      <c r="D50" s="81"/>
      <c r="E50" s="81"/>
      <c r="F50" s="81"/>
      <c r="G50" s="81"/>
      <c r="H50" s="81"/>
    </row>
    <row r="51" spans="1:8" ht="30.75" customHeight="1">
      <c r="A51" s="81" t="s">
        <v>29</v>
      </c>
      <c r="B51" s="81"/>
      <c r="C51" s="81"/>
      <c r="D51" s="81"/>
      <c r="E51" s="81"/>
      <c r="F51" s="81"/>
      <c r="G51" s="81"/>
      <c r="H51" s="8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</sheetData>
  <sheetProtection/>
  <mergeCells count="4">
    <mergeCell ref="A4:H4"/>
    <mergeCell ref="A33:H33"/>
    <mergeCell ref="A50:H50"/>
    <mergeCell ref="A51:H51"/>
  </mergeCells>
  <printOptions/>
  <pageMargins left="0.77" right="0.75" top="1" bottom="1" header="0.5" footer="0.5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2010-09-09T17:48:28Z</cp:lastPrinted>
  <dcterms:created xsi:type="dcterms:W3CDTF">1999-06-02T23:29:55Z</dcterms:created>
  <dcterms:modified xsi:type="dcterms:W3CDTF">2010-09-09T17:48:44Z</dcterms:modified>
  <cp:category/>
  <cp:version/>
  <cp:contentType/>
  <cp:contentStatus/>
</cp:coreProperties>
</file>