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690" windowHeight="2505" firstSheet="1" activeTab="1"/>
  </bookViews>
  <sheets>
    <sheet name="Sheet1" sheetId="1" state="hidden" r:id="rId1"/>
    <sheet name="Fiscal Note" sheetId="2" r:id="rId2"/>
  </sheets>
  <definedNames/>
  <calcPr fullCalcOnLoad="1"/>
</workbook>
</file>

<file path=xl/sharedStrings.xml><?xml version="1.0" encoding="utf-8"?>
<sst xmlns="http://schemas.openxmlformats.org/spreadsheetml/2006/main" count="65" uniqueCount="48">
  <si>
    <t>Expenditures</t>
  </si>
  <si>
    <t>TOTAL</t>
  </si>
  <si>
    <t xml:space="preserve"> </t>
  </si>
  <si>
    <t>Code</t>
  </si>
  <si>
    <t>0490</t>
  </si>
  <si>
    <t>FISCAL NOTE</t>
  </si>
  <si>
    <t>Ordinance/Motion No.   2003-</t>
  </si>
  <si>
    <t xml:space="preserve">Title:  </t>
  </si>
  <si>
    <t xml:space="preserve">Affected Agency and/or Agencies:  </t>
  </si>
  <si>
    <t>Note Prepared By:</t>
  </si>
  <si>
    <t xml:space="preserve">Note Reviewed By: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</si>
  <si>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</si>
  <si>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</si>
  <si>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</si>
  <si>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</si>
  <si>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</si>
  <si>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</si>
  <si>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</si>
  <si>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</si>
  <si>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</si>
  <si>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Source</t>
  </si>
  <si>
    <t xml:space="preserve">TOTAL </t>
  </si>
  <si>
    <t>Expenditures from:</t>
  </si>
  <si>
    <t>Department</t>
  </si>
  <si>
    <t>Expenditures by Categories</t>
  </si>
  <si>
    <t>I-Net Operations</t>
  </si>
  <si>
    <t>Salaries and benefits</t>
  </si>
  <si>
    <t>Non-Labor Expenses</t>
  </si>
  <si>
    <t>Change Item</t>
  </si>
  <si>
    <t>JClass</t>
  </si>
  <si>
    <t>2003 Adopted</t>
  </si>
  <si>
    <t>Dpt_KC INSTITUTIONAL NETWORK(0490)</t>
  </si>
  <si>
    <t xml:space="preserve">     51000  Salaries &amp; Wages</t>
  </si>
  <si>
    <t xml:space="preserve">     51300  Personal Benefits</t>
  </si>
  <si>
    <t xml:space="preserve">     52000  Supplies</t>
  </si>
  <si>
    <t xml:space="preserve">     53000  Services &amp; Other Charges</t>
  </si>
  <si>
    <t xml:space="preserve">     55000  Intragovernmmental Service</t>
  </si>
  <si>
    <t xml:space="preserve">     55100  Current Expense Services</t>
  </si>
  <si>
    <t xml:space="preserve">     56000  Capital Outlay</t>
  </si>
  <si>
    <t xml:space="preserve">     59400  Special Budgetary Accounts</t>
  </si>
  <si>
    <t xml:space="preserve">     59800  Contingencies</t>
  </si>
  <si>
    <t xml:space="preserve">     59900  Contra Expenditures</t>
  </si>
  <si>
    <t>Note:</t>
  </si>
  <si>
    <t>Outyear forecast is based on salary increase of 5%, benefit increase of 16%, and other charges increase of 3%</t>
  </si>
  <si>
    <t>Supplemental Appropriation for 4th Quarter I-Net Operations</t>
  </si>
  <si>
    <t>DES / ITS I-Net Operations</t>
  </si>
  <si>
    <t>Christine Chou, ITS</t>
  </si>
  <si>
    <t>Jason Smith, Budget Office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</si>
</sst>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000"/>
    <numFmt numFmtId="167" formatCode="&quot;$&quot;#,##0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i/>
      <u val="single"/>
      <sz val="10"/>
      <name val="Univers"/>
      <family val="2"/>
    </font>
    <font>
      <sz val="9"/>
      <name val="Univers"/>
      <family val="2"/>
    </font>
    <font>
      <b/>
      <i/>
      <sz val="10"/>
      <color indexed="18"/>
      <name val="Tahoma"/>
      <family val="2"/>
    </font>
    <font>
      <sz val="10"/>
      <color indexed="20"/>
      <name val="Tahoma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left"/>
    </xf>
    <xf numFmtId="0" fontId="0" fillId="0" borderId="0" xfId="0" applyFill="1" applyAlignment="1">
      <alignment horizontal="centerContinuous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centerContinuous"/>
    </xf>
    <xf numFmtId="0" fontId="4" fillId="0" borderId="3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Continuous"/>
    </xf>
    <xf numFmtId="0" fontId="4" fillId="0" borderId="5" xfId="0" applyFont="1" applyFill="1" applyBorder="1" applyAlignment="1">
      <alignment horizontal="centerContinuous"/>
    </xf>
    <xf numFmtId="0" fontId="4" fillId="0" borderId="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9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9" fillId="0" borderId="16" xfId="0" applyFont="1" applyFill="1" applyBorder="1" applyAlignment="1" quotePrefix="1">
      <alignment horizontal="center"/>
    </xf>
    <xf numFmtId="0" fontId="6" fillId="0" borderId="16" xfId="0" applyFont="1" applyFill="1" applyBorder="1" applyAlignment="1">
      <alignment horizontal="center" wrapText="1"/>
    </xf>
    <xf numFmtId="3" fontId="4" fillId="0" borderId="16" xfId="0" applyNumberFormat="1" applyFont="1" applyFill="1" applyBorder="1" applyAlignment="1">
      <alignment/>
    </xf>
    <xf numFmtId="3" fontId="4" fillId="0" borderId="17" xfId="0" applyNumberFormat="1" applyFont="1" applyFill="1" applyBorder="1" applyAlignment="1">
      <alignment/>
    </xf>
    <xf numFmtId="3" fontId="4" fillId="0" borderId="18" xfId="0" applyNumberFormat="1" applyFont="1" applyFill="1" applyBorder="1" applyAlignment="1">
      <alignment/>
    </xf>
    <xf numFmtId="0" fontId="6" fillId="0" borderId="16" xfId="0" applyFont="1" applyFill="1" applyBorder="1" applyAlignment="1">
      <alignment horizontal="center"/>
    </xf>
    <xf numFmtId="3" fontId="4" fillId="0" borderId="16" xfId="0" applyNumberFormat="1" applyFont="1" applyFill="1" applyBorder="1" applyAlignment="1">
      <alignment horizontal="right"/>
    </xf>
    <xf numFmtId="3" fontId="4" fillId="0" borderId="16" xfId="0" applyNumberFormat="1" applyFont="1" applyFill="1" applyBorder="1" applyAlignment="1">
      <alignment horizontal="center"/>
    </xf>
    <xf numFmtId="166" fontId="4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3" fontId="4" fillId="0" borderId="17" xfId="0" applyNumberFormat="1" applyFont="1" applyFill="1" applyBorder="1" applyAlignment="1">
      <alignment horizontal="right"/>
    </xf>
    <xf numFmtId="3" fontId="4" fillId="0" borderId="18" xfId="0" applyNumberFormat="1" applyFont="1" applyFill="1" applyBorder="1" applyAlignment="1">
      <alignment horizontal="right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167" fontId="7" fillId="0" borderId="21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3" fontId="4" fillId="0" borderId="0" xfId="0" applyNumberFormat="1" applyFont="1" applyFill="1" applyAlignment="1">
      <alignment/>
    </xf>
    <xf numFmtId="3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NumberFormat="1" applyFont="1" applyFill="1" applyBorder="1" applyAlignment="1" quotePrefix="1">
      <alignment horizontal="center"/>
    </xf>
    <xf numFmtId="0" fontId="4" fillId="0" borderId="22" xfId="0" applyFont="1" applyFill="1" applyBorder="1" applyAlignment="1">
      <alignment/>
    </xf>
    <xf numFmtId="166" fontId="9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 quotePrefix="1">
      <alignment horizontal="center"/>
    </xf>
    <xf numFmtId="0" fontId="9" fillId="0" borderId="16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9" fillId="0" borderId="21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2" xfId="0" applyFill="1" applyBorder="1" applyAlignment="1">
      <alignment/>
    </xf>
    <xf numFmtId="0" fontId="4" fillId="0" borderId="16" xfId="0" applyNumberFormat="1" applyFont="1" applyFill="1" applyBorder="1" applyAlignment="1" quotePrefix="1">
      <alignment horizontal="center"/>
    </xf>
    <xf numFmtId="3" fontId="0" fillId="0" borderId="16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0" borderId="17" xfId="0" applyFont="1" applyFill="1" applyBorder="1" applyAlignment="1">
      <alignment/>
    </xf>
    <xf numFmtId="3" fontId="4" fillId="0" borderId="16" xfId="15" applyNumberFormat="1" applyFont="1" applyFill="1" applyBorder="1" applyAlignment="1">
      <alignment/>
    </xf>
    <xf numFmtId="3" fontId="4" fillId="0" borderId="23" xfId="0" applyNumberFormat="1" applyFont="1" applyFill="1" applyBorder="1" applyAlignment="1">
      <alignment/>
    </xf>
    <xf numFmtId="3" fontId="4" fillId="0" borderId="24" xfId="0" applyNumberFormat="1" applyFont="1" applyFill="1" applyBorder="1" applyAlignment="1">
      <alignment/>
    </xf>
    <xf numFmtId="3" fontId="4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4" fillId="0" borderId="27" xfId="0" applyFont="1" applyFill="1" applyBorder="1" applyAlignment="1">
      <alignment horizontal="left"/>
    </xf>
    <xf numFmtId="0" fontId="4" fillId="0" borderId="28" xfId="0" applyFont="1" applyFill="1" applyBorder="1" applyAlignment="1">
      <alignment/>
    </xf>
    <xf numFmtId="167" fontId="7" fillId="0" borderId="2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167" fontId="7" fillId="0" borderId="30" xfId="0" applyNumberFormat="1" applyFont="1" applyFill="1" applyBorder="1" applyAlignment="1">
      <alignment/>
    </xf>
    <xf numFmtId="0" fontId="0" fillId="0" borderId="31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65" fontId="10" fillId="0" borderId="31" xfId="15" applyNumberFormat="1" applyFont="1" applyFill="1" applyBorder="1" applyAlignment="1">
      <alignment/>
    </xf>
    <xf numFmtId="165" fontId="0" fillId="0" borderId="0" xfId="15" applyNumberFormat="1" applyAlignment="1">
      <alignment/>
    </xf>
    <xf numFmtId="165" fontId="0" fillId="0" borderId="31" xfId="15" applyNumberFormat="1" applyFont="1" applyFill="1" applyBorder="1" applyAlignment="1">
      <alignment/>
    </xf>
    <xf numFmtId="165" fontId="11" fillId="0" borderId="31" xfId="15" applyNumberFormat="1" applyFont="1" applyFill="1" applyBorder="1" applyAlignment="1">
      <alignment/>
    </xf>
    <xf numFmtId="43" fontId="0" fillId="0" borderId="0" xfId="0" applyNumberFormat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B1">
      <selection activeCell="G6" sqref="G6"/>
    </sheetView>
  </sheetViews>
  <sheetFormatPr defaultColWidth="9.140625" defaultRowHeight="12.75"/>
  <cols>
    <col min="1" max="2" width="38.8515625" style="0" bestFit="1" customWidth="1"/>
    <col min="3" max="3" width="12.28125" style="86" bestFit="1" customWidth="1"/>
    <col min="4" max="4" width="12.140625" style="0" customWidth="1"/>
    <col min="5" max="5" width="13.140625" style="86" customWidth="1"/>
    <col min="6" max="6" width="10.28125" style="86" bestFit="1" customWidth="1"/>
    <col min="7" max="7" width="11.28125" style="0" bestFit="1" customWidth="1"/>
  </cols>
  <sheetData>
    <row r="1" spans="1:3" ht="12.75">
      <c r="A1" s="83"/>
      <c r="B1" s="84" t="s">
        <v>28</v>
      </c>
      <c r="C1" s="85" t="s">
        <v>29</v>
      </c>
    </row>
    <row r="2" spans="1:4" ht="12.75">
      <c r="A2" s="83"/>
      <c r="B2" s="83"/>
      <c r="C2" s="87"/>
      <c r="D2" s="83"/>
    </row>
    <row r="3" spans="1:7" ht="12.75">
      <c r="A3" s="83"/>
      <c r="B3" s="83"/>
      <c r="C3" s="88" t="s">
        <v>30</v>
      </c>
      <c r="E3" s="86">
        <v>1</v>
      </c>
      <c r="F3" s="86">
        <v>2</v>
      </c>
      <c r="G3">
        <v>3</v>
      </c>
    </row>
    <row r="4" spans="1:7" ht="12.75">
      <c r="A4" s="84" t="s">
        <v>31</v>
      </c>
      <c r="B4" s="84" t="s">
        <v>32</v>
      </c>
      <c r="C4" s="87">
        <v>343086</v>
      </c>
      <c r="E4" s="86">
        <f>(C4+C11+C12)/4*1.05</f>
        <v>123099.375</v>
      </c>
      <c r="F4" s="86">
        <f>E4*1.05</f>
        <v>129254.34375</v>
      </c>
      <c r="G4" s="89">
        <f>F4*1.05</f>
        <v>135717.0609375</v>
      </c>
    </row>
    <row r="5" spans="1:7" ht="12.75">
      <c r="A5" s="83"/>
      <c r="B5" s="84" t="s">
        <v>33</v>
      </c>
      <c r="C5" s="87">
        <v>81839</v>
      </c>
      <c r="D5" s="90">
        <f>(C4+C5+C11+C12)/4</f>
        <v>137697.25</v>
      </c>
      <c r="E5" s="86">
        <f>(C5/4)*1.16</f>
        <v>23733.309999999998</v>
      </c>
      <c r="F5" s="86">
        <f>E5*1.16</f>
        <v>27530.639599999995</v>
      </c>
      <c r="G5" s="89">
        <f>F5*1.16</f>
        <v>31935.54193599999</v>
      </c>
    </row>
    <row r="6" spans="1:3" ht="12.75">
      <c r="A6" s="83"/>
      <c r="B6" s="84" t="s">
        <v>34</v>
      </c>
      <c r="C6" s="87">
        <v>13600</v>
      </c>
    </row>
    <row r="7" spans="1:3" ht="12.75">
      <c r="A7" s="83"/>
      <c r="B7" s="84" t="s">
        <v>35</v>
      </c>
      <c r="C7" s="87">
        <v>460127</v>
      </c>
    </row>
    <row r="8" spans="1:3" ht="12.75">
      <c r="A8" s="83"/>
      <c r="B8" s="84" t="s">
        <v>36</v>
      </c>
      <c r="C8" s="87">
        <v>3545</v>
      </c>
    </row>
    <row r="9" spans="1:3" ht="12.75">
      <c r="A9" s="83"/>
      <c r="B9" s="84" t="s">
        <v>37</v>
      </c>
      <c r="C9" s="87">
        <v>203689</v>
      </c>
    </row>
    <row r="10" spans="1:3" ht="12.75">
      <c r="A10" s="83"/>
      <c r="B10" s="84" t="s">
        <v>38</v>
      </c>
      <c r="C10" s="87">
        <v>10860</v>
      </c>
    </row>
    <row r="11" spans="1:3" ht="12.75">
      <c r="A11" s="83"/>
      <c r="B11" s="84" t="s">
        <v>39</v>
      </c>
      <c r="C11" s="87">
        <v>100864</v>
      </c>
    </row>
    <row r="12" spans="1:7" ht="12.75">
      <c r="A12" s="83"/>
      <c r="B12" s="84" t="s">
        <v>40</v>
      </c>
      <c r="C12" s="87">
        <v>25000</v>
      </c>
      <c r="D12" s="90">
        <f>D15-D5</f>
        <v>70264.75</v>
      </c>
      <c r="E12" s="86">
        <f>D12*1.03</f>
        <v>72372.6925</v>
      </c>
      <c r="F12" s="86">
        <f>E12*1.03</f>
        <v>74543.873275</v>
      </c>
      <c r="G12" s="86">
        <f>F12*1.03</f>
        <v>76780.18947325001</v>
      </c>
    </row>
    <row r="13" spans="1:3" ht="12.75">
      <c r="A13" s="83"/>
      <c r="B13" s="84" t="s">
        <v>41</v>
      </c>
      <c r="C13" s="87">
        <v>-310652</v>
      </c>
    </row>
    <row r="14" spans="1:3" ht="12.75">
      <c r="A14" s="83"/>
      <c r="B14" s="84" t="s">
        <v>0</v>
      </c>
      <c r="C14" s="87">
        <v>931958</v>
      </c>
    </row>
    <row r="15" spans="3:7" ht="12.75">
      <c r="C15" s="86">
        <f>C14-C13</f>
        <v>1242610</v>
      </c>
      <c r="D15">
        <v>207962</v>
      </c>
      <c r="E15" s="86">
        <f>SUM(E4:E12)</f>
        <v>219205.3775</v>
      </c>
      <c r="F15" s="86">
        <f>SUM(F4:F12)</f>
        <v>231328.85662500001</v>
      </c>
      <c r="G15" s="86">
        <f>SUM(G4:G12)</f>
        <v>244432.79234675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2"/>
  <sheetViews>
    <sheetView tabSelected="1" workbookViewId="0" topLeftCell="A1">
      <selection activeCell="D10" sqref="D10"/>
    </sheetView>
  </sheetViews>
  <sheetFormatPr defaultColWidth="9.140625" defaultRowHeight="12.75"/>
  <cols>
    <col min="1" max="1" width="31.7109375" style="5" customWidth="1"/>
    <col min="2" max="2" width="12.28125" style="5" customWidth="1"/>
    <col min="3" max="3" width="12.7109375" style="5" customWidth="1"/>
    <col min="4" max="4" width="11.57421875" style="5" customWidth="1"/>
    <col min="5" max="5" width="14.8515625" style="5" customWidth="1"/>
    <col min="6" max="6" width="13.57421875" style="5" customWidth="1"/>
    <col min="7" max="7" width="13.7109375" style="5" customWidth="1"/>
    <col min="8" max="8" width="14.140625" style="5" customWidth="1"/>
    <col min="9" max="16384" width="9.140625" style="5" customWidth="1"/>
  </cols>
  <sheetData>
    <row r="1" spans="1:10" ht="15.75">
      <c r="A1" s="1"/>
      <c r="B1" s="2"/>
      <c r="C1" s="2"/>
      <c r="D1" s="3" t="s">
        <v>5</v>
      </c>
      <c r="E1" s="4"/>
      <c r="F1" s="2"/>
      <c r="G1" s="2"/>
      <c r="H1" s="2"/>
      <c r="I1" s="1"/>
      <c r="J1" s="1"/>
    </row>
    <row r="2" spans="1:9" ht="14.25" thickBot="1">
      <c r="A2" s="6"/>
      <c r="B2" s="4"/>
      <c r="C2" s="4"/>
      <c r="D2" s="4"/>
      <c r="E2" s="4"/>
      <c r="F2" s="4"/>
      <c r="G2" s="4"/>
      <c r="H2" s="4"/>
      <c r="I2" s="7"/>
    </row>
    <row r="3" spans="1:9" ht="14.25" thickTop="1">
      <c r="A3" s="8" t="s">
        <v>6</v>
      </c>
      <c r="B3" s="9"/>
      <c r="C3" s="10"/>
      <c r="D3" s="10"/>
      <c r="E3" s="10"/>
      <c r="F3" s="10"/>
      <c r="G3" s="10"/>
      <c r="H3" s="11"/>
      <c r="I3" s="7"/>
    </row>
    <row r="4" spans="1:9" ht="13.5">
      <c r="A4" s="12" t="s">
        <v>7</v>
      </c>
      <c r="B4" s="13" t="s">
        <v>44</v>
      </c>
      <c r="C4" s="14"/>
      <c r="D4" s="14"/>
      <c r="E4" s="14"/>
      <c r="F4" s="14"/>
      <c r="G4" s="14"/>
      <c r="H4" s="15"/>
      <c r="I4" s="7"/>
    </row>
    <row r="5" spans="1:8" ht="13.5">
      <c r="A5" s="16" t="s">
        <v>8</v>
      </c>
      <c r="B5" s="17" t="s">
        <v>45</v>
      </c>
      <c r="C5" s="17"/>
      <c r="D5" s="17"/>
      <c r="E5" s="17"/>
      <c r="F5" s="17"/>
      <c r="G5" s="17"/>
      <c r="H5" s="18"/>
    </row>
    <row r="6" spans="1:8" ht="13.5">
      <c r="A6" s="16" t="s">
        <v>9</v>
      </c>
      <c r="B6" s="17" t="s">
        <v>46</v>
      </c>
      <c r="C6" s="17"/>
      <c r="D6" s="17"/>
      <c r="E6" s="17"/>
      <c r="F6" s="17"/>
      <c r="G6" s="17"/>
      <c r="H6" s="18"/>
    </row>
    <row r="7" spans="1:8" ht="14.25" thickBot="1">
      <c r="A7" s="19" t="s">
        <v>10</v>
      </c>
      <c r="B7" s="20" t="s">
        <v>47</v>
      </c>
      <c r="C7" s="20"/>
      <c r="D7" s="20"/>
      <c r="E7" s="20"/>
      <c r="F7" s="20"/>
      <c r="G7" s="20"/>
      <c r="H7" s="21"/>
    </row>
    <row r="8" spans="1:8" ht="14.25" thickTop="1">
      <c r="A8" s="22"/>
      <c r="C8" s="22"/>
      <c r="D8" s="17"/>
      <c r="E8" s="17"/>
      <c r="F8" s="17"/>
      <c r="G8" s="17"/>
      <c r="H8" s="17"/>
    </row>
    <row r="9" spans="1:8" ht="13.5">
      <c r="A9" s="17" t="s">
        <v>11</v>
      </c>
      <c r="C9" s="22"/>
      <c r="D9" s="22"/>
      <c r="E9" s="22"/>
      <c r="F9" s="22"/>
      <c r="G9" s="22"/>
      <c r="H9" s="22"/>
    </row>
    <row r="10" spans="1:8" ht="14.25" thickBot="1">
      <c r="A10" s="23" t="s">
        <v>12</v>
      </c>
      <c r="B10" s="17"/>
      <c r="C10" s="22"/>
      <c r="D10" s="22"/>
      <c r="E10" s="22"/>
      <c r="F10" s="22"/>
      <c r="G10" s="22"/>
      <c r="H10" s="22"/>
    </row>
    <row r="11" spans="1:8" ht="13.5">
      <c r="A11" s="24" t="s">
        <v>13</v>
      </c>
      <c r="B11" s="25"/>
      <c r="C11" s="26" t="s">
        <v>14</v>
      </c>
      <c r="D11" s="26" t="s">
        <v>15</v>
      </c>
      <c r="E11" s="26" t="s">
        <v>16</v>
      </c>
      <c r="F11" s="26" t="s">
        <v>17</v>
      </c>
      <c r="G11" s="27" t="s">
        <v>18</v>
      </c>
      <c r="H11" s="28" t="s">
        <v>19</v>
      </c>
    </row>
    <row r="12" spans="1:8" ht="13.5">
      <c r="A12" s="29"/>
      <c r="B12" s="30"/>
      <c r="C12" s="31" t="s">
        <v>3</v>
      </c>
      <c r="D12" s="31" t="s">
        <v>20</v>
      </c>
      <c r="E12" s="32">
        <v>2003</v>
      </c>
      <c r="F12" s="32">
        <v>2004</v>
      </c>
      <c r="G12" s="33">
        <v>2005</v>
      </c>
      <c r="H12" s="34">
        <v>2006</v>
      </c>
    </row>
    <row r="13" spans="1:8" ht="13.5">
      <c r="A13" s="29" t="s">
        <v>25</v>
      </c>
      <c r="B13" s="30"/>
      <c r="C13" s="35">
        <v>4531</v>
      </c>
      <c r="D13" s="36"/>
      <c r="E13" s="37">
        <v>207962</v>
      </c>
      <c r="F13" s="37">
        <f>F23</f>
        <v>219205.3775</v>
      </c>
      <c r="G13" s="37">
        <f>G23</f>
        <v>231328.85662500001</v>
      </c>
      <c r="H13" s="39">
        <f>H23</f>
        <v>244432.79234675</v>
      </c>
    </row>
    <row r="14" spans="1:8" ht="13.5">
      <c r="A14" s="29"/>
      <c r="B14" s="30"/>
      <c r="C14" s="35"/>
      <c r="D14" s="40"/>
      <c r="E14" s="41"/>
      <c r="F14" s="42"/>
      <c r="G14" s="38"/>
      <c r="H14" s="39"/>
    </row>
    <row r="15" spans="1:8" ht="13.5">
      <c r="A15" s="29"/>
      <c r="B15" s="30"/>
      <c r="C15" s="43"/>
      <c r="D15" s="44"/>
      <c r="E15" s="66"/>
      <c r="F15" s="41"/>
      <c r="G15" s="45"/>
      <c r="H15" s="46"/>
    </row>
    <row r="16" spans="1:8" ht="14.25" thickBot="1">
      <c r="A16" s="47"/>
      <c r="B16" s="48" t="s">
        <v>21</v>
      </c>
      <c r="C16" s="49"/>
      <c r="D16" s="49"/>
      <c r="E16" s="50">
        <f>SUM(E13:E14)</f>
        <v>207962</v>
      </c>
      <c r="F16" s="50">
        <f>SUM(F13:F15)</f>
        <v>219205.3775</v>
      </c>
      <c r="G16" s="50">
        <f>SUM(G13:G15)</f>
        <v>231328.85662500001</v>
      </c>
      <c r="H16" s="82">
        <f>SUM(H13:H15)</f>
        <v>244432.79234675</v>
      </c>
    </row>
    <row r="17" spans="1:8" ht="13.5">
      <c r="A17" s="22"/>
      <c r="B17" s="22"/>
      <c r="C17" s="51"/>
      <c r="D17" s="51"/>
      <c r="E17" s="52"/>
      <c r="F17" s="53"/>
      <c r="G17" s="52"/>
      <c r="H17" s="52"/>
    </row>
    <row r="18" spans="1:8" ht="13.5">
      <c r="A18" s="54"/>
      <c r="B18" s="22"/>
      <c r="C18" s="51"/>
      <c r="D18" s="51"/>
      <c r="E18" s="52"/>
      <c r="F18" s="53"/>
      <c r="G18" s="52"/>
      <c r="H18" s="52"/>
    </row>
    <row r="19" spans="1:8" ht="13.5">
      <c r="A19" s="22"/>
      <c r="B19" s="22"/>
      <c r="C19" s="51"/>
      <c r="D19" s="51"/>
      <c r="E19" s="52"/>
      <c r="F19" s="53"/>
      <c r="G19" s="52"/>
      <c r="H19" s="52"/>
    </row>
    <row r="20" spans="1:8" ht="14.25" thickBot="1">
      <c r="A20" s="55" t="s">
        <v>22</v>
      </c>
      <c r="B20" s="17"/>
      <c r="C20" s="56"/>
      <c r="D20" s="51"/>
      <c r="E20" s="22"/>
      <c r="F20" s="22"/>
      <c r="G20" s="22"/>
      <c r="H20" s="22"/>
    </row>
    <row r="21" spans="1:8" ht="13.5">
      <c r="A21" s="24" t="s">
        <v>13</v>
      </c>
      <c r="B21" s="25"/>
      <c r="C21" s="26" t="s">
        <v>14</v>
      </c>
      <c r="D21" s="26" t="s">
        <v>23</v>
      </c>
      <c r="E21" s="26" t="s">
        <v>16</v>
      </c>
      <c r="F21" s="26" t="s">
        <v>17</v>
      </c>
      <c r="G21" s="27" t="s">
        <v>18</v>
      </c>
      <c r="H21" s="28" t="s">
        <v>19</v>
      </c>
    </row>
    <row r="22" spans="1:8" ht="13.5">
      <c r="A22" s="29"/>
      <c r="B22" s="30" t="s">
        <v>2</v>
      </c>
      <c r="C22" s="31" t="s">
        <v>3</v>
      </c>
      <c r="D22" s="57"/>
      <c r="E22" s="32">
        <v>2003</v>
      </c>
      <c r="F22" s="32">
        <v>2004</v>
      </c>
      <c r="G22" s="33">
        <v>2005</v>
      </c>
      <c r="H22" s="34">
        <v>2006</v>
      </c>
    </row>
    <row r="23" spans="1:8" ht="13.5">
      <c r="A23" s="29" t="s">
        <v>25</v>
      </c>
      <c r="B23" s="30" t="s">
        <v>2</v>
      </c>
      <c r="C23" s="35">
        <v>4531</v>
      </c>
      <c r="D23" s="57" t="s">
        <v>4</v>
      </c>
      <c r="E23" s="37">
        <v>207962</v>
      </c>
      <c r="F23" s="37">
        <f>F35</f>
        <v>219205.3775</v>
      </c>
      <c r="G23" s="37">
        <f>G35</f>
        <v>231328.85662500001</v>
      </c>
      <c r="H23" s="39">
        <f>H35</f>
        <v>244432.79234675</v>
      </c>
    </row>
    <row r="24" spans="1:8" ht="13.5">
      <c r="A24" s="29"/>
      <c r="B24" s="58"/>
      <c r="C24" s="59"/>
      <c r="D24" s="60"/>
      <c r="E24" s="37"/>
      <c r="F24" s="37"/>
      <c r="G24" s="38"/>
      <c r="H24" s="39"/>
    </row>
    <row r="25" spans="1:8" ht="13.5">
      <c r="A25" s="29"/>
      <c r="B25" s="58"/>
      <c r="C25" s="61"/>
      <c r="D25" s="62"/>
      <c r="E25" s="37"/>
      <c r="F25" s="37"/>
      <c r="G25" s="38"/>
      <c r="H25" s="39"/>
    </row>
    <row r="26" spans="1:9" ht="14.25" thickBot="1">
      <c r="A26" s="47"/>
      <c r="B26" s="48" t="s">
        <v>1</v>
      </c>
      <c r="C26" s="63"/>
      <c r="D26" s="64"/>
      <c r="E26" s="50">
        <f>SUM(E23:E25)</f>
        <v>207962</v>
      </c>
      <c r="F26" s="50">
        <f>SUM(F23:F25)</f>
        <v>219205.3775</v>
      </c>
      <c r="G26" s="50">
        <f>SUM(G23:G25)</f>
        <v>231328.85662500001</v>
      </c>
      <c r="H26" s="50">
        <f>SUM(H23:H25)</f>
        <v>244432.79234675</v>
      </c>
      <c r="I26" s="65"/>
    </row>
    <row r="27" spans="1:8" ht="13.5">
      <c r="A27" s="22"/>
      <c r="B27" s="22"/>
      <c r="C27" s="22"/>
      <c r="D27" s="22"/>
      <c r="E27" s="52"/>
      <c r="F27" s="52"/>
      <c r="G27" s="52"/>
      <c r="H27" s="52"/>
    </row>
    <row r="28" spans="1:8" ht="14.25" thickBot="1">
      <c r="A28" s="55" t="s">
        <v>24</v>
      </c>
      <c r="B28" s="17"/>
      <c r="C28" s="17"/>
      <c r="D28" s="17"/>
      <c r="E28" s="22"/>
      <c r="F28" s="22"/>
      <c r="G28" s="22"/>
      <c r="H28" s="22"/>
    </row>
    <row r="29" spans="1:10" ht="13.5">
      <c r="A29" s="24"/>
      <c r="B29" s="25"/>
      <c r="C29" s="26" t="s">
        <v>14</v>
      </c>
      <c r="D29" s="26" t="s">
        <v>23</v>
      </c>
      <c r="E29" s="26" t="s">
        <v>16</v>
      </c>
      <c r="F29" s="26" t="s">
        <v>17</v>
      </c>
      <c r="G29" s="27" t="s">
        <v>18</v>
      </c>
      <c r="H29" s="28" t="s">
        <v>19</v>
      </c>
      <c r="I29" s="66"/>
      <c r="J29" s="66"/>
    </row>
    <row r="30" spans="1:10" ht="13.5">
      <c r="A30" s="29"/>
      <c r="B30" s="30"/>
      <c r="C30" s="31" t="s">
        <v>3</v>
      </c>
      <c r="D30" s="31"/>
      <c r="E30" s="32">
        <v>2003</v>
      </c>
      <c r="F30" s="32">
        <v>2004</v>
      </c>
      <c r="G30" s="33">
        <v>2005</v>
      </c>
      <c r="H30" s="34">
        <v>2006</v>
      </c>
      <c r="I30" s="66"/>
      <c r="J30" s="66"/>
    </row>
    <row r="31" spans="1:10" ht="13.5">
      <c r="A31" s="67" t="s">
        <v>26</v>
      </c>
      <c r="B31" s="68"/>
      <c r="C31" s="35"/>
      <c r="D31" s="69"/>
      <c r="E31" s="70">
        <v>137697.25</v>
      </c>
      <c r="F31" s="37">
        <v>146832.685</v>
      </c>
      <c r="G31" s="38">
        <v>156784.98335</v>
      </c>
      <c r="H31" s="39">
        <v>167652.6028735</v>
      </c>
      <c r="I31" s="71"/>
      <c r="J31" s="71"/>
    </row>
    <row r="32" spans="1:10" ht="13.5">
      <c r="A32" s="67" t="s">
        <v>27</v>
      </c>
      <c r="B32" s="68"/>
      <c r="C32" s="35"/>
      <c r="D32" s="69"/>
      <c r="E32" s="70">
        <v>70264.75</v>
      </c>
      <c r="F32" s="37">
        <v>72372.6925</v>
      </c>
      <c r="G32" s="38">
        <v>74543.873275</v>
      </c>
      <c r="H32" s="39">
        <v>76780.18947325001</v>
      </c>
      <c r="I32" s="71"/>
      <c r="J32" s="71"/>
    </row>
    <row r="33" spans="1:8" ht="13.5">
      <c r="A33" s="72"/>
      <c r="B33" s="58"/>
      <c r="C33" s="61"/>
      <c r="D33" s="62"/>
      <c r="E33" s="73"/>
      <c r="F33" s="37"/>
      <c r="G33" s="38"/>
      <c r="H33" s="39"/>
    </row>
    <row r="34" spans="1:8" ht="13.5">
      <c r="A34" s="72"/>
      <c r="B34" s="58"/>
      <c r="C34" s="61"/>
      <c r="D34" s="62"/>
      <c r="E34" s="37"/>
      <c r="F34" s="74"/>
      <c r="G34" s="75"/>
      <c r="H34" s="76"/>
    </row>
    <row r="35" spans="1:10" ht="14.25" thickBot="1">
      <c r="A35" s="77"/>
      <c r="B35" s="78" t="s">
        <v>1</v>
      </c>
      <c r="C35" s="64"/>
      <c r="D35" s="79"/>
      <c r="E35" s="80">
        <f>SUM(E31:E34)</f>
        <v>207962</v>
      </c>
      <c r="F35" s="50">
        <f>SUM(F31:F34)</f>
        <v>219205.3775</v>
      </c>
      <c r="G35" s="50">
        <f>SUM(G31:G34)</f>
        <v>231328.85662500001</v>
      </c>
      <c r="H35" s="50">
        <f>SUM(H31:H34)</f>
        <v>244432.79234675</v>
      </c>
      <c r="I35" s="81"/>
      <c r="J35" s="81"/>
    </row>
    <row r="36" spans="1:10" ht="13.5">
      <c r="A36" s="22"/>
      <c r="B36" s="22"/>
      <c r="C36" s="22"/>
      <c r="D36" s="22"/>
      <c r="E36" s="52"/>
      <c r="F36" s="52"/>
      <c r="G36" s="52"/>
      <c r="H36" s="52"/>
      <c r="I36" s="81"/>
      <c r="J36" s="81"/>
    </row>
    <row r="37" spans="1:10" ht="13.5">
      <c r="A37" s="22"/>
      <c r="B37" s="22"/>
      <c r="C37" s="22"/>
      <c r="D37" s="22"/>
      <c r="E37" s="52"/>
      <c r="F37" s="52"/>
      <c r="G37" s="52"/>
      <c r="H37" s="52"/>
      <c r="I37" s="81"/>
      <c r="J37" s="81"/>
    </row>
    <row r="38" spans="1:10" ht="13.5">
      <c r="A38" s="22" t="s">
        <v>42</v>
      </c>
      <c r="B38" s="22"/>
      <c r="C38" s="22"/>
      <c r="D38" s="22"/>
      <c r="E38" s="52"/>
      <c r="F38" s="52"/>
      <c r="G38" s="52"/>
      <c r="H38" s="52"/>
      <c r="I38" s="81"/>
      <c r="J38" s="81"/>
    </row>
    <row r="39" spans="1:10" ht="13.5">
      <c r="A39" s="22" t="s">
        <v>43</v>
      </c>
      <c r="B39" s="22"/>
      <c r="C39" s="22"/>
      <c r="D39" s="22"/>
      <c r="E39" s="52"/>
      <c r="F39" s="52"/>
      <c r="G39" s="52"/>
      <c r="H39" s="52"/>
      <c r="I39" s="81"/>
      <c r="J39" s="81"/>
    </row>
    <row r="40" spans="1:10" ht="13.5">
      <c r="A40" s="22"/>
      <c r="B40" s="22"/>
      <c r="C40" s="22"/>
      <c r="D40" s="22"/>
      <c r="E40" s="52"/>
      <c r="F40" s="52"/>
      <c r="G40" s="52"/>
      <c r="H40" s="52"/>
      <c r="I40" s="81"/>
      <c r="J40" s="81"/>
    </row>
    <row r="41" spans="1:8" ht="13.5">
      <c r="A41" s="22"/>
      <c r="B41" s="22"/>
      <c r="C41" s="22"/>
      <c r="D41" s="22"/>
      <c r="E41" s="22"/>
      <c r="F41" s="22"/>
      <c r="G41" s="22"/>
      <c r="H41" s="22"/>
    </row>
    <row r="42" spans="1:8" ht="13.5">
      <c r="A42" s="22"/>
      <c r="B42" s="22"/>
      <c r="C42" s="22"/>
      <c r="D42" s="22"/>
      <c r="E42" s="52"/>
      <c r="F42" s="52"/>
      <c r="G42" s="52"/>
      <c r="H42" s="52"/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Walsh</dc:creator>
  <cp:keywords/>
  <dc:description/>
  <cp:lastModifiedBy>Angel Allende-Foss</cp:lastModifiedBy>
  <cp:lastPrinted>2003-07-21T16:02:01Z</cp:lastPrinted>
  <dcterms:created xsi:type="dcterms:W3CDTF">1999-01-20T18:58:42Z</dcterms:created>
  <dcterms:modified xsi:type="dcterms:W3CDTF">2003-08-18T17:03:30Z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-1314637285</vt:i4>
  </property>
  <property fmtid="{D5CDD505-2E9C-101B-9397-08002B2CF9AE}" pid="3" name="_EmailSubject">
    <vt:lpwstr>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2034107368</vt:i4>
  </property>
  <property fmtid="{D5CDD505-2E9C-101B-9397-08002B2CF9AE}" pid="7" name="_ReviewingToolsShownOnce">
    <vt:lpwstr/>
  </property>
</Properties>
</file>