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externalReferences>
    <externalReference r:id="rId4"/>
  </externalReferences>
  <definedNames>
    <definedName name="_xlnm.Print_Area" localSheetId="0">'CSP'!$A$1:$H$34</definedName>
  </definedNames>
  <calcPr fullCalcOnLoad="1"/>
</workbook>
</file>

<file path=xl/sharedStrings.xml><?xml version="1.0" encoding="utf-8"?>
<sst xmlns="http://schemas.openxmlformats.org/spreadsheetml/2006/main" count="37" uniqueCount="31">
  <si>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</si>
  <si>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</si>
  <si>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</si>
  <si>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</si>
  <si>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</si>
  <si>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</si>
  <si>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</si>
  <si>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</si>
  <si>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</si>
  <si>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</si>
  <si>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</si>
  <si>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</si>
  <si>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</si>
  <si>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</si>
  <si>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</si>
  <si>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</si>
  <si>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South Kirkland Park and Ride Transit Oriented Development</t>
  </si>
  <si>
    <t>Affected Agency and/or Agencies:   DOT</t>
  </si>
  <si>
    <t>Note Prepared By:  Gary Prince</t>
  </si>
  <si>
    <t>Transportation</t>
  </si>
  <si>
    <t>Note Reviewed By:   Jill Krecklow</t>
  </si>
  <si>
    <t>Transit Capital Fund</t>
  </si>
  <si>
    <t>FTA Grant</t>
  </si>
  <si>
    <t>Public Transportation</t>
  </si>
  <si>
    <t>Developer</t>
  </si>
  <si>
    <t>Salaries and Wages</t>
  </si>
  <si>
    <t>Services &amp; Other</t>
  </si>
  <si>
    <t>Contingency</t>
  </si>
  <si>
    <t>Consultant costs include legal, engineering review.</t>
  </si>
  <si>
    <t>Labor and equipment costs include security and cameras, IT connections, and oversight costs</t>
  </si>
  <si>
    <t>Appropriation authority $7,624,678, projected final expenditures $8,824,260.   Values indicated above are on a cash flow basis.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</si>
</sst>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ganK\Local%20Settings\Temporary%20Internet%20Files\Content.Outlook\5F03ZX31\S%20%20Kirkland%20Budget%205-30-2012%20backup%20to%20fiscal%20note%20not%20for%20transmit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 Kirkland Budget V1"/>
      <sheetName val="S. Kirkland V2"/>
      <sheetName val="Witt Notes"/>
    </sheetNames>
    <sheetDataSet>
      <sheetData sheetId="1">
        <row r="139">
          <cell r="E139">
            <v>211662.08879919272</v>
          </cell>
          <cell r="F139">
            <v>127551.82643794148</v>
          </cell>
        </row>
        <row r="143">
          <cell r="F143">
            <v>350000</v>
          </cell>
        </row>
        <row r="144">
          <cell r="F144">
            <v>300000</v>
          </cell>
        </row>
        <row r="145">
          <cell r="E145">
            <v>351414.5247225025</v>
          </cell>
          <cell r="F145">
            <v>843546.0322906156</v>
          </cell>
          <cell r="G145">
            <v>4621.442986881937</v>
          </cell>
        </row>
        <row r="156">
          <cell r="E156">
            <v>150659.04137235114</v>
          </cell>
          <cell r="F156">
            <v>90580.28254288597</v>
          </cell>
          <cell r="G156">
            <v>4621.442986881937</v>
          </cell>
        </row>
        <row r="157">
          <cell r="E157">
            <v>200755.48335015136</v>
          </cell>
          <cell r="F157">
            <v>102965.74974772957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5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>
        <v>2013</v>
      </c>
      <c r="G11" s="40">
        <v>2014</v>
      </c>
      <c r="H11" s="41">
        <v>2015</v>
      </c>
    </row>
    <row r="12" spans="1:8" ht="18" customHeight="1">
      <c r="A12" s="42"/>
      <c r="B12" s="20"/>
      <c r="C12" s="21" t="s">
        <v>7</v>
      </c>
      <c r="D12" s="21" t="s">
        <v>8</v>
      </c>
      <c r="E12" s="62"/>
      <c r="F12" s="62"/>
      <c r="G12" s="63"/>
      <c r="H12" s="64"/>
    </row>
    <row r="13" spans="1:8" ht="18" customHeight="1">
      <c r="A13" s="42" t="s">
        <v>21</v>
      </c>
      <c r="B13" s="20"/>
      <c r="C13" s="24">
        <v>3641</v>
      </c>
      <c r="D13" s="21" t="s">
        <v>22</v>
      </c>
      <c r="E13" s="23">
        <f>'[1]S. Kirkland V2'!E139+'[1]S. Kirkland V2'!E143+'[1]S. Kirkland V2'!E144</f>
        <v>211662.08879919272</v>
      </c>
      <c r="F13" s="23">
        <f>'[1]S. Kirkland V2'!F139+'[1]S. Kirkland V2'!F143+'[1]S. Kirkland V2'!F144</f>
        <v>777551.8264379415</v>
      </c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9</v>
      </c>
      <c r="C16" s="47"/>
      <c r="D16" s="47"/>
      <c r="E16" s="65">
        <f>SUM(E13:E14)</f>
        <v>211662.08879919272</v>
      </c>
      <c r="F16" s="65">
        <f>SUM(F13:F14)</f>
        <v>777551.8264379415</v>
      </c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10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11</v>
      </c>
      <c r="E19" s="39" t="s">
        <v>6</v>
      </c>
      <c r="F19" s="39">
        <v>2013</v>
      </c>
      <c r="G19" s="40">
        <v>2014</v>
      </c>
      <c r="H19" s="41">
        <v>2015</v>
      </c>
    </row>
    <row r="20" spans="1:8" ht="18" customHeight="1">
      <c r="A20" s="42"/>
      <c r="B20" s="27"/>
      <c r="C20" s="21" t="s">
        <v>7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8"/>
      <c r="E21" s="25"/>
      <c r="F21" s="25"/>
      <c r="G21" s="35"/>
      <c r="H21" s="43"/>
    </row>
    <row r="22" spans="1:8" ht="18" customHeight="1">
      <c r="A22" s="42" t="s">
        <v>23</v>
      </c>
      <c r="B22" s="27"/>
      <c r="C22" s="24">
        <v>3641</v>
      </c>
      <c r="D22" s="21" t="s">
        <v>19</v>
      </c>
      <c r="E22" s="23">
        <f>'[1]S. Kirkland V2'!E145</f>
        <v>351414.5247225025</v>
      </c>
      <c r="F22" s="23">
        <f>'[1]S. Kirkland V2'!F145</f>
        <v>843546.0322906156</v>
      </c>
      <c r="G22" s="23">
        <f>'[1]S. Kirkland V2'!G145</f>
        <v>4621.442986881937</v>
      </c>
      <c r="H22" s="43"/>
    </row>
    <row r="23" spans="1:8" ht="18" customHeight="1" thickBot="1">
      <c r="A23" s="45"/>
      <c r="B23" s="46" t="s">
        <v>12</v>
      </c>
      <c r="C23" s="47"/>
      <c r="D23" s="47"/>
      <c r="E23" s="65">
        <f>E22</f>
        <v>351414.5247225025</v>
      </c>
      <c r="F23" s="65">
        <f>F22</f>
        <v>843546.0322906156</v>
      </c>
      <c r="G23" s="65">
        <f>G22</f>
        <v>4621.442986881937</v>
      </c>
      <c r="H23" s="66"/>
    </row>
    <row r="24" spans="1:9" ht="18" customHeight="1">
      <c r="A24" s="19"/>
      <c r="B24" s="19"/>
      <c r="C24" s="19"/>
      <c r="D24" s="19"/>
      <c r="E24" s="26"/>
      <c r="F24" s="26"/>
      <c r="G24" s="26"/>
      <c r="H24" s="26"/>
      <c r="I24" s="61"/>
    </row>
    <row r="25" spans="1:8" ht="18" customHeight="1" thickBot="1">
      <c r="A25" s="51" t="s">
        <v>13</v>
      </c>
      <c r="B25" s="14"/>
      <c r="C25" s="14"/>
      <c r="D25" s="14"/>
      <c r="E25" s="19"/>
      <c r="F25" s="19"/>
      <c r="G25" s="19"/>
      <c r="H25" s="19"/>
    </row>
    <row r="26" spans="1:8" ht="18" customHeight="1">
      <c r="A26" s="37"/>
      <c r="B26" s="38"/>
      <c r="C26" s="48"/>
      <c r="D26" s="49"/>
      <c r="E26" s="39" t="s">
        <v>6</v>
      </c>
      <c r="F26" s="39">
        <v>2013</v>
      </c>
      <c r="G26" s="40">
        <v>2014</v>
      </c>
      <c r="H26" s="41">
        <v>2015</v>
      </c>
    </row>
    <row r="27" spans="1:10" ht="18" customHeight="1">
      <c r="A27" s="42" t="s">
        <v>24</v>
      </c>
      <c r="B27" s="20"/>
      <c r="C27" s="29"/>
      <c r="D27" s="30"/>
      <c r="E27" s="60"/>
      <c r="F27" s="60">
        <v>350000</v>
      </c>
      <c r="G27" s="63"/>
      <c r="H27" s="64"/>
      <c r="I27" s="31"/>
      <c r="J27" s="31"/>
    </row>
    <row r="28" spans="1:10" ht="18" customHeight="1">
      <c r="A28" s="42" t="s">
        <v>25</v>
      </c>
      <c r="B28" s="20"/>
      <c r="C28" s="20"/>
      <c r="D28" s="27"/>
      <c r="E28" s="60">
        <f>'[1]S. Kirkland V2'!E157</f>
        <v>200755.48335015136</v>
      </c>
      <c r="F28" s="60">
        <f>'[1]S. Kirkland V2'!F157</f>
        <v>102965.74974772957</v>
      </c>
      <c r="G28" s="35"/>
      <c r="H28" s="43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60">
        <f>'[1]S. Kirkland V2'!E156</f>
        <v>150659.04137235114</v>
      </c>
      <c r="F29" s="60">
        <f>'[1]S. Kirkland V2'!F156</f>
        <v>90580.28254288597</v>
      </c>
      <c r="G29" s="60">
        <f>'[1]S. Kirkland V2'!G156</f>
        <v>4621.442986881937</v>
      </c>
      <c r="H29" s="43"/>
      <c r="I29" s="32"/>
      <c r="J29" s="32"/>
    </row>
    <row r="30" spans="1:10" ht="18" customHeight="1">
      <c r="A30" s="42" t="s">
        <v>27</v>
      </c>
      <c r="B30" s="20"/>
      <c r="C30" s="20"/>
      <c r="D30" s="27"/>
      <c r="E30" s="60"/>
      <c r="F30" s="60">
        <v>300000</v>
      </c>
      <c r="G30" s="35"/>
      <c r="H30" s="43"/>
      <c r="I30" s="32"/>
      <c r="J30" s="32"/>
    </row>
    <row r="31" spans="1:8" ht="18" customHeight="1">
      <c r="A31" s="54"/>
      <c r="B31" s="55"/>
      <c r="C31" s="55"/>
      <c r="D31" s="56"/>
      <c r="E31" s="57"/>
      <c r="F31" s="57"/>
      <c r="G31" s="58"/>
      <c r="H31" s="59"/>
    </row>
    <row r="32" spans="1:8" ht="18" customHeight="1" thickBot="1">
      <c r="A32" s="45" t="s">
        <v>12</v>
      </c>
      <c r="B32" s="46"/>
      <c r="C32" s="46"/>
      <c r="D32" s="50"/>
      <c r="E32" s="65">
        <f>SUM(E27:E30)</f>
        <v>351414.5247225025</v>
      </c>
      <c r="F32" s="65">
        <f>SUM(F27:F30)</f>
        <v>843546.0322906155</v>
      </c>
      <c r="G32" s="65">
        <f>SUM(G27:G30)</f>
        <v>4621.442986881937</v>
      </c>
      <c r="H32" s="66"/>
    </row>
    <row r="33" spans="1:10" ht="18" customHeight="1">
      <c r="A33" s="19" t="s">
        <v>14</v>
      </c>
      <c r="B33" s="19"/>
      <c r="C33" s="19"/>
      <c r="D33" s="19"/>
      <c r="E33" s="26"/>
      <c r="F33" s="26"/>
      <c r="G33" s="26"/>
      <c r="H33" s="26"/>
      <c r="I33" s="33"/>
      <c r="J33" s="33"/>
    </row>
    <row r="34" spans="1:10" ht="18" customHeight="1">
      <c r="A34" s="70" t="s">
        <v>30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29</v>
      </c>
      <c r="C36" s="19"/>
      <c r="D36" s="19"/>
      <c r="E36" s="19"/>
      <c r="F36" s="19"/>
      <c r="G36" s="19"/>
      <c r="H36" s="19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2012-04-12T23:40:05Z</cp:lastPrinted>
  <dcterms:created xsi:type="dcterms:W3CDTF">1999-06-02T23:29:55Z</dcterms:created>
  <dcterms:modified xsi:type="dcterms:W3CDTF">2012-05-31T17:40:11Z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