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400" windowHeight="120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<sst xmlns="http://schemas.openxmlformats.org/spreadsheetml/2006/main" count="55" uniqueCount="44">
  <si>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2007 Proposed Financial Plan</t>
  </si>
  <si>
    <t>2006 Adopted</t>
  </si>
  <si>
    <t>2007 Proposed</t>
  </si>
  <si>
    <t>Beginning Fund Balance</t>
  </si>
  <si>
    <t xml:space="preserve">Revenues </t>
  </si>
  <si>
    <t>Total Revenues</t>
  </si>
  <si>
    <t xml:space="preserve">Expenditures </t>
  </si>
  <si>
    <t>Total Expenditures</t>
  </si>
  <si>
    <t>Other Fund Transactions</t>
  </si>
  <si>
    <t>Total Other Fund Transactions</t>
  </si>
  <si>
    <t>Ending Fund Balance</t>
  </si>
  <si>
    <t>Total Reserves &amp; Designations</t>
  </si>
  <si>
    <t>Ending Undesignated Fund Balance</t>
  </si>
  <si>
    <r>
      <t xml:space="preserve">2005  Actual </t>
    </r>
    <r>
      <rPr>
        <b/>
        <vertAlign val="superscript"/>
        <sz val="12"/>
        <rFont val="Times New Roman"/>
        <family val="1"/>
      </rPr>
      <t>1</t>
    </r>
  </si>
  <si>
    <t>2007 PSQ</t>
  </si>
  <si>
    <t>Less: Reserves &amp; Designations</t>
  </si>
  <si>
    <t xml:space="preserve">Financial Plan Notes: </t>
  </si>
  <si>
    <r>
      <t>1</t>
    </r>
    <r>
      <rPr>
        <sz val="10"/>
        <rFont val="Times New Roman"/>
        <family val="1"/>
      </rPr>
      <t>Based on Preliminary 2005 CAFR</t>
    </r>
  </si>
  <si>
    <t>OIRM ITS Printing and Graphic Arts / Fund 5600</t>
  </si>
  <si>
    <t>* Charges for Services to County Agencies</t>
  </si>
  <si>
    <t xml:space="preserve">* City of Seattle Revenue   </t>
  </si>
  <si>
    <t xml:space="preserve">* Operating Expenditures </t>
  </si>
  <si>
    <t>* Equipment Replacement</t>
  </si>
  <si>
    <t>Change Item</t>
  </si>
  <si>
    <t>JClass</t>
  </si>
  <si>
    <t>2007 Proposed Incr</t>
  </si>
  <si>
    <t>00</t>
  </si>
  <si>
    <t>Dpt_ITS - PRINTING AND GRAPHIC ARTS(0415)</t>
  </si>
  <si>
    <t>Expenditures</t>
  </si>
  <si>
    <t>Revenues</t>
  </si>
  <si>
    <t>ACL_FTE_TOT</t>
  </si>
  <si>
    <t>TotalAccounts</t>
  </si>
  <si>
    <t>TotalNon-TaxRevenueAccounts</t>
  </si>
  <si>
    <t>* 2006 Supplemental</t>
  </si>
  <si>
    <r>
      <t xml:space="preserve">2006 Estimated </t>
    </r>
    <r>
      <rPr>
        <b/>
        <vertAlign val="superscript"/>
        <sz val="12"/>
        <rFont val="Times New Roman"/>
        <family val="1"/>
      </rPr>
      <t>2</t>
    </r>
  </si>
  <si>
    <r>
      <t xml:space="preserve">2007 Proposed </t>
    </r>
    <r>
      <rPr>
        <b/>
        <vertAlign val="superscript"/>
        <sz val="12"/>
        <rFont val="Times New Roman"/>
        <family val="1"/>
      </rPr>
      <t>3</t>
    </r>
  </si>
  <si>
    <r>
      <t>2</t>
    </r>
    <r>
      <rPr>
        <sz val="10"/>
        <rFont val="Times New Roman"/>
        <family val="1"/>
      </rPr>
      <t xml:space="preserve"> 2006 Estimate is based on the 2006 Base case with YTD August actual.</t>
    </r>
  </si>
  <si>
    <r>
      <t xml:space="preserve">4 </t>
    </r>
    <r>
      <rPr>
        <sz val="10"/>
        <rFont val="Times New Roman"/>
        <family val="1"/>
      </rPr>
      <t>Assumed 2% underexpenditure in 2006 Adopted.</t>
    </r>
  </si>
  <si>
    <r>
      <t>5</t>
    </r>
    <r>
      <rPr>
        <sz val="10"/>
        <rFont val="Times New Roman"/>
        <family val="1"/>
      </rPr>
      <t xml:space="preserve"> Target fund balance is 5% of operating expenditure</t>
    </r>
  </si>
  <si>
    <r>
      <t xml:space="preserve">Estimated Underexpenditures </t>
    </r>
    <r>
      <rPr>
        <b/>
        <vertAlign val="superscript"/>
        <sz val="12"/>
        <rFont val="Times New Roman"/>
        <family val="1"/>
      </rPr>
      <t>4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</si>
  <si>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</si>
  <si>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r>
      <t>3</t>
    </r>
    <r>
      <rPr>
        <sz val="10"/>
        <rFont val="Times New Roman"/>
        <family val="1"/>
      </rPr>
      <t xml:space="preserve"> 2007 Proposed revenues and expenditures reflect a half year of 2006 status quo operations.  The proposed amounts will be further refined pending the outcome of council and executive operational decisions.</t>
    </r>
  </si>
  <si>
    <t>2008 Estimated</t>
  </si>
  <si>
    <t>2009 Estimated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</si>
</sst>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_(* #,##0.0_);_(* \(#,##0.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8" fontId="2" fillId="0" borderId="0" xfId="19" applyNumberFormat="1" applyFont="1" applyBorder="1" applyAlignment="1">
      <alignment horizontal="centerContinuous" wrapText="1"/>
      <protection/>
    </xf>
    <xf numFmtId="38" fontId="1" fillId="0" borderId="0" xfId="19" applyNumberFormat="1" applyFont="1" applyBorder="1" applyAlignment="1">
      <alignment horizontal="centerContinuous" wrapText="1"/>
      <protection/>
    </xf>
    <xf numFmtId="0" fontId="2" fillId="0" borderId="0" xfId="0" applyFont="1" applyBorder="1" applyAlignment="1">
      <alignment/>
    </xf>
    <xf numFmtId="37" fontId="2" fillId="0" borderId="0" xfId="19" applyFont="1">
      <alignment/>
      <protection/>
    </xf>
    <xf numFmtId="38" fontId="2" fillId="0" borderId="0" xfId="19" applyNumberFormat="1" applyFont="1">
      <alignment/>
      <protection/>
    </xf>
    <xf numFmtId="37" fontId="1" fillId="0" borderId="1" xfId="19" applyFont="1" applyFill="1" applyBorder="1" applyAlignment="1">
      <alignment horizontal="left" wrapText="1"/>
      <protection/>
    </xf>
    <xf numFmtId="38" fontId="1" fillId="0" borderId="1" xfId="19" applyNumberFormat="1" applyFont="1" applyFill="1" applyBorder="1" applyAlignment="1">
      <alignment horizontal="centerContinuous" wrapText="1"/>
      <protection/>
    </xf>
    <xf numFmtId="37" fontId="1" fillId="0" borderId="2" xfId="19" applyFont="1" applyBorder="1" applyAlignment="1" quotePrefix="1">
      <alignment horizontal="left"/>
      <protection/>
    </xf>
    <xf numFmtId="38" fontId="2" fillId="0" borderId="2" xfId="15" applyNumberFormat="1" applyFont="1" applyBorder="1" applyAlignment="1">
      <alignment/>
    </xf>
    <xf numFmtId="37" fontId="1" fillId="0" borderId="3" xfId="19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7" fontId="2" fillId="0" borderId="3" xfId="19" applyFont="1" applyBorder="1" applyAlignment="1">
      <alignment horizontal="left"/>
      <protection/>
    </xf>
    <xf numFmtId="38" fontId="2" fillId="0" borderId="3" xfId="15" applyNumberFormat="1" applyFont="1" applyBorder="1" applyAlignment="1">
      <alignment/>
    </xf>
    <xf numFmtId="37" fontId="1" fillId="0" borderId="2" xfId="19" applyFont="1" applyBorder="1" applyAlignment="1">
      <alignment horizontal="left"/>
      <protection/>
    </xf>
    <xf numFmtId="38" fontId="2" fillId="0" borderId="5" xfId="15" applyNumberFormat="1" applyFont="1" applyBorder="1" applyAlignment="1">
      <alignment/>
    </xf>
    <xf numFmtId="38" fontId="2" fillId="0" borderId="3" xfId="15" applyNumberFormat="1" applyFont="1" applyFill="1" applyBorder="1" applyAlignment="1">
      <alignment/>
    </xf>
    <xf numFmtId="38" fontId="2" fillId="0" borderId="0" xfId="15" applyNumberFormat="1" applyFont="1" applyFill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38" fontId="2" fillId="0" borderId="2" xfId="0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37" fontId="1" fillId="0" borderId="2" xfId="19" applyFont="1" applyBorder="1" applyAlignment="1">
      <alignment horizontal="left"/>
      <protection/>
    </xf>
    <xf numFmtId="37" fontId="2" fillId="0" borderId="0" xfId="19" applyFont="1" applyBorder="1" applyAlignment="1">
      <alignment horizontal="left"/>
      <protection/>
    </xf>
    <xf numFmtId="38" fontId="2" fillId="0" borderId="0" xfId="15" applyNumberFormat="1" applyFont="1" applyBorder="1" applyAlignment="1">
      <alignment/>
    </xf>
    <xf numFmtId="38" fontId="2" fillId="0" borderId="7" xfId="15" applyNumberFormat="1" applyFont="1" applyBorder="1" applyAlignment="1">
      <alignment/>
    </xf>
    <xf numFmtId="37" fontId="1" fillId="0" borderId="8" xfId="19" applyFont="1" applyBorder="1" applyAlignment="1" quotePrefix="1">
      <alignment horizontal="left"/>
      <protection/>
    </xf>
    <xf numFmtId="38" fontId="1" fillId="0" borderId="1" xfId="15" applyNumberFormat="1" applyFont="1" applyBorder="1" applyAlignment="1">
      <alignment horizontal="right"/>
    </xf>
    <xf numFmtId="37" fontId="1" fillId="0" borderId="0" xfId="19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7" fontId="1" fillId="0" borderId="2" xfId="19" applyFont="1" applyBorder="1" applyAlignment="1" quotePrefix="1">
      <alignment horizontal="left"/>
      <protection/>
    </xf>
    <xf numFmtId="164" fontId="4" fillId="0" borderId="0" xfId="15" applyNumberFormat="1" applyFont="1" applyAlignment="1">
      <alignment/>
    </xf>
    <xf numFmtId="38" fontId="4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9" xfId="15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38" fontId="2" fillId="2" borderId="2" xfId="15" applyNumberFormat="1" applyFont="1" applyFill="1" applyBorder="1" applyAlignment="1">
      <alignment/>
    </xf>
    <xf numFmtId="38" fontId="2" fillId="2" borderId="1" xfId="15" applyNumberFormat="1" applyFont="1" applyFill="1" applyBorder="1" applyAlignment="1">
      <alignment/>
    </xf>
    <xf numFmtId="37" fontId="1" fillId="0" borderId="10" xfId="19" applyFont="1" applyBorder="1" applyAlignment="1">
      <alignment horizontal="left"/>
      <protection/>
    </xf>
    <xf numFmtId="38" fontId="2" fillId="0" borderId="11" xfId="15" applyNumberFormat="1" applyFont="1" applyBorder="1" applyAlignment="1">
      <alignment/>
    </xf>
    <xf numFmtId="38" fontId="2" fillId="0" borderId="5" xfId="15" applyNumberFormat="1" applyFont="1" applyFill="1" applyBorder="1" applyAlignment="1">
      <alignment/>
    </xf>
    <xf numFmtId="38" fontId="2" fillId="0" borderId="9" xfId="15" applyNumberFormat="1" applyFont="1" applyFill="1" applyBorder="1" applyAlignment="1">
      <alignment/>
    </xf>
    <xf numFmtId="38" fontId="2" fillId="0" borderId="12" xfId="15" applyNumberFormat="1" applyFont="1" applyFill="1" applyBorder="1" applyAlignment="1">
      <alignment/>
    </xf>
    <xf numFmtId="38" fontId="2" fillId="0" borderId="6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2" fillId="0" borderId="6" xfId="0" applyNumberFormat="1" applyFont="1" applyBorder="1" applyAlignment="1">
      <alignment/>
    </xf>
    <xf numFmtId="37" fontId="1" fillId="0" borderId="3" xfId="19" applyFont="1" applyBorder="1" applyAlignment="1" quotePrefix="1">
      <alignment horizontal="left"/>
      <protection/>
    </xf>
    <xf numFmtId="38" fontId="2" fillId="0" borderId="9" xfId="15" applyNumberFormat="1" applyFont="1" applyBorder="1" applyAlignment="1">
      <alignment/>
    </xf>
    <xf numFmtId="38" fontId="1" fillId="0" borderId="8" xfId="15" applyNumberFormat="1" applyFont="1" applyBorder="1" applyAlignment="1">
      <alignment horizontal="right"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4" fillId="0" borderId="0" xfId="19" applyNumberFormat="1" applyFont="1" applyBorder="1" applyAlignment="1">
      <alignment horizontal="left" vertical="top"/>
      <protection/>
    </xf>
    <xf numFmtId="38" fontId="8" fillId="0" borderId="0" xfId="0" applyNumberFormat="1" applyFont="1" applyAlignment="1" quotePrefix="1">
      <alignment horizontal="left"/>
    </xf>
    <xf numFmtId="38" fontId="4" fillId="0" borderId="0" xfId="19" applyNumberFormat="1" applyFont="1" applyBorder="1">
      <alignment/>
      <protection/>
    </xf>
    <xf numFmtId="37" fontId="7" fillId="0" borderId="0" xfId="1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7" fontId="1" fillId="0" borderId="0" xfId="19" applyFont="1">
      <alignment/>
      <protection/>
    </xf>
    <xf numFmtId="38" fontId="2" fillId="0" borderId="0" xfId="0" applyNumberFormat="1" applyFont="1" applyBorder="1" applyAlignment="1">
      <alignment horizontal="centerContinuous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164" fontId="0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 quotePrefix="1">
      <alignment/>
    </xf>
    <xf numFmtId="164" fontId="0" fillId="0" borderId="0" xfId="15" applyNumberFormat="1" applyFont="1" applyFill="1" applyBorder="1" applyAlignment="1" quotePrefix="1">
      <alignment/>
    </xf>
    <xf numFmtId="164" fontId="0" fillId="0" borderId="0" xfId="15" applyNumberFormat="1" applyAlignment="1">
      <alignment/>
    </xf>
    <xf numFmtId="164" fontId="0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G5" sqref="G5"/>
    </sheetView>
  </sheetViews>
  <sheetFormatPr defaultColWidth="9.140625" defaultRowHeight="12.75"/>
  <cols>
    <col min="1" max="1" width="43.57421875" style="62" customWidth="1"/>
    <col min="2" max="2" width="12.28125" style="59" customWidth="1"/>
    <col min="3" max="3" width="12.7109375" style="60" customWidth="1"/>
    <col min="4" max="5" width="12.7109375" style="61" customWidth="1"/>
    <col min="6" max="7" width="12.7109375" style="34" customWidth="1"/>
    <col min="8" max="8" width="9.140625" style="30" customWidth="1"/>
    <col min="9" max="9" width="11.140625" style="30" bestFit="1" customWidth="1"/>
    <col min="10" max="10" width="9.28125" style="30" bestFit="1" customWidth="1"/>
    <col min="11" max="16384" width="9.140625" style="30" customWidth="1"/>
  </cols>
  <sheetData>
    <row r="1" spans="1:6" s="4" customFormat="1" ht="15.75">
      <c r="A1" s="1" t="s">
        <v>0</v>
      </c>
      <c r="B1" s="3"/>
      <c r="C1" s="2"/>
      <c r="D1" s="2"/>
      <c r="E1" s="2"/>
      <c r="F1" s="2"/>
    </row>
    <row r="2" spans="1:6" s="4" customFormat="1" ht="15.75">
      <c r="A2" s="1" t="s">
        <v>18</v>
      </c>
      <c r="B2" s="3"/>
      <c r="C2" s="2"/>
      <c r="D2" s="2"/>
      <c r="E2" s="2"/>
      <c r="F2" s="2"/>
    </row>
    <row r="3" spans="1:7" s="4" customFormat="1" ht="15.75">
      <c r="A3" s="63"/>
      <c r="B3" s="2"/>
      <c r="C3" s="64"/>
      <c r="D3" s="3"/>
      <c r="E3" s="2"/>
      <c r="F3" s="2"/>
      <c r="G3" s="2"/>
    </row>
    <row r="4" spans="1:7" s="31" customFormat="1" ht="34.5">
      <c r="A4" s="7"/>
      <c r="B4" s="8" t="s">
        <v>13</v>
      </c>
      <c r="C4" s="8" t="s">
        <v>1</v>
      </c>
      <c r="D4" s="8" t="s">
        <v>34</v>
      </c>
      <c r="E4" s="8" t="s">
        <v>35</v>
      </c>
      <c r="F4" s="8" t="s">
        <v>42</v>
      </c>
      <c r="G4" s="8" t="s">
        <v>43</v>
      </c>
    </row>
    <row r="5" spans="1:8" ht="15.75">
      <c r="A5" s="32" t="s">
        <v>3</v>
      </c>
      <c r="B5" s="10">
        <v>-343747</v>
      </c>
      <c r="C5" s="10">
        <v>-343747</v>
      </c>
      <c r="D5" s="10">
        <f>B21</f>
        <v>-531521</v>
      </c>
      <c r="E5" s="10">
        <f>D21</f>
        <v>-1150949.4000000004</v>
      </c>
      <c r="F5" s="10"/>
      <c r="G5" s="10"/>
      <c r="H5" s="33"/>
    </row>
    <row r="6" spans="1:8" ht="15.75">
      <c r="A6" s="11" t="s">
        <v>4</v>
      </c>
      <c r="B6" s="12"/>
      <c r="C6" s="12"/>
      <c r="D6" s="12"/>
      <c r="E6" s="12"/>
      <c r="F6" s="12"/>
      <c r="G6" s="12"/>
      <c r="H6" s="33"/>
    </row>
    <row r="7" spans="1:9" ht="15.75">
      <c r="A7" s="13" t="s">
        <v>19</v>
      </c>
      <c r="B7" s="14">
        <v>3266465</v>
      </c>
      <c r="C7" s="14">
        <v>3193459</v>
      </c>
      <c r="D7" s="14">
        <v>3610758.3</v>
      </c>
      <c r="E7" s="14">
        <v>1828133</v>
      </c>
      <c r="F7" s="14"/>
      <c r="G7" s="14"/>
      <c r="H7" s="33"/>
      <c r="I7" s="34"/>
    </row>
    <row r="8" spans="1:8" ht="15.75">
      <c r="A8" s="13" t="s">
        <v>20</v>
      </c>
      <c r="B8" s="14">
        <v>175119</v>
      </c>
      <c r="C8" s="14">
        <v>288702</v>
      </c>
      <c r="D8" s="14">
        <v>116684.3</v>
      </c>
      <c r="E8" s="14">
        <v>0</v>
      </c>
      <c r="F8" s="14"/>
      <c r="G8" s="14"/>
      <c r="H8" s="33"/>
    </row>
    <row r="9" spans="1:8" ht="15.75">
      <c r="A9" s="13"/>
      <c r="B9" s="14"/>
      <c r="C9" s="25"/>
      <c r="D9" s="14"/>
      <c r="E9" s="14"/>
      <c r="F9" s="14"/>
      <c r="G9" s="14"/>
      <c r="H9" s="33"/>
    </row>
    <row r="10" spans="1:8" ht="15.75">
      <c r="A10" s="15" t="s">
        <v>5</v>
      </c>
      <c r="B10" s="35">
        <f>SUM(B7:B9)</f>
        <v>3441584</v>
      </c>
      <c r="C10" s="35">
        <f>SUM(C6:C9)</f>
        <v>3482161</v>
      </c>
      <c r="D10" s="35">
        <f>SUM(D6:D9)</f>
        <v>3727442.5999999996</v>
      </c>
      <c r="E10" s="35">
        <f>SUM(E6:E9)</f>
        <v>1828133</v>
      </c>
      <c r="F10" s="35">
        <f>SUM(F6:F9)</f>
        <v>0</v>
      </c>
      <c r="G10" s="35">
        <f>SUM(G6:G9)</f>
        <v>0</v>
      </c>
      <c r="H10" s="33"/>
    </row>
    <row r="11" spans="1:8" ht="15.75">
      <c r="A11" s="11" t="s">
        <v>6</v>
      </c>
      <c r="B11" s="14"/>
      <c r="C11" s="12"/>
      <c r="D11" s="12"/>
      <c r="E11" s="12"/>
      <c r="F11" s="12"/>
      <c r="G11" s="12"/>
      <c r="H11" s="33"/>
    </row>
    <row r="12" spans="1:8" ht="15.75">
      <c r="A12" s="13" t="s">
        <v>21</v>
      </c>
      <c r="B12" s="14">
        <v>-3594358</v>
      </c>
      <c r="C12" s="14">
        <v>-3384871</v>
      </c>
      <c r="D12" s="14">
        <v>-3384871</v>
      </c>
      <c r="E12" s="14">
        <v>-1738995</v>
      </c>
      <c r="F12" s="14"/>
      <c r="G12" s="14"/>
      <c r="H12" s="33"/>
    </row>
    <row r="13" spans="1:8" ht="15.75">
      <c r="A13" s="13" t="s">
        <v>22</v>
      </c>
      <c r="B13" s="14">
        <v>-35000</v>
      </c>
      <c r="C13" s="14"/>
      <c r="D13" s="14"/>
      <c r="E13" s="14"/>
      <c r="F13" s="14"/>
      <c r="G13" s="14"/>
      <c r="H13" s="33"/>
    </row>
    <row r="14" spans="1:8" ht="15.75">
      <c r="A14" s="13" t="s">
        <v>33</v>
      </c>
      <c r="B14" s="14"/>
      <c r="C14" s="14"/>
      <c r="D14" s="14">
        <v>-962000</v>
      </c>
      <c r="E14" s="14"/>
      <c r="F14" s="14"/>
      <c r="G14" s="14"/>
      <c r="H14" s="33"/>
    </row>
    <row r="15" spans="1:8" ht="15.75">
      <c r="A15" s="13"/>
      <c r="B15" s="14"/>
      <c r="C15" s="14"/>
      <c r="D15" s="14"/>
      <c r="E15" s="14"/>
      <c r="F15" s="14"/>
      <c r="G15" s="14"/>
      <c r="H15" s="33"/>
    </row>
    <row r="16" spans="1:8" ht="15.75">
      <c r="A16" s="9" t="s">
        <v>7</v>
      </c>
      <c r="B16" s="36">
        <f>SUM(B12:B15)</f>
        <v>-3629358</v>
      </c>
      <c r="C16" s="35">
        <f>SUM(C11:C15)</f>
        <v>-3384871</v>
      </c>
      <c r="D16" s="35">
        <f>SUM(D11:D15)</f>
        <v>-4346871</v>
      </c>
      <c r="E16" s="35">
        <f>SUM(E11:E15)</f>
        <v>-1738995</v>
      </c>
      <c r="F16" s="35">
        <f>SUM(F11:F15)</f>
        <v>0</v>
      </c>
      <c r="G16" s="35">
        <f>SUM(G11:G15)</f>
        <v>0</v>
      </c>
      <c r="H16" s="33"/>
    </row>
    <row r="17" spans="1:8" ht="18.75">
      <c r="A17" s="37" t="s">
        <v>39</v>
      </c>
      <c r="B17" s="38"/>
      <c r="C17" s="39">
        <f>-C16*0.02</f>
        <v>67697.42</v>
      </c>
      <c r="D17" s="39"/>
      <c r="E17" s="39"/>
      <c r="F17" s="39"/>
      <c r="G17" s="39"/>
      <c r="H17" s="33"/>
    </row>
    <row r="18" spans="1:8" ht="15.75">
      <c r="A18" s="40" t="s">
        <v>8</v>
      </c>
      <c r="B18" s="17"/>
      <c r="C18" s="16"/>
      <c r="D18" s="25"/>
      <c r="E18" s="14"/>
      <c r="F18" s="12"/>
      <c r="G18" s="41"/>
      <c r="H18" s="33"/>
    </row>
    <row r="19" spans="1:8" ht="15.75">
      <c r="A19" s="13"/>
      <c r="B19" s="21"/>
      <c r="C19" s="42"/>
      <c r="D19" s="18"/>
      <c r="E19" s="17"/>
      <c r="F19" s="17"/>
      <c r="G19" s="42"/>
      <c r="H19" s="33"/>
    </row>
    <row r="20" spans="1:8" ht="15.75">
      <c r="A20" s="19" t="s">
        <v>9</v>
      </c>
      <c r="B20" s="20">
        <f aca="true" t="shared" si="0" ref="B20:G20">SUM(B18:B19)</f>
        <v>0</v>
      </c>
      <c r="C20" s="43">
        <f t="shared" si="0"/>
        <v>0</v>
      </c>
      <c r="D20" s="44">
        <f t="shared" si="0"/>
        <v>0</v>
      </c>
      <c r="E20" s="45">
        <f t="shared" si="0"/>
        <v>0</v>
      </c>
      <c r="F20" s="46">
        <f t="shared" si="0"/>
        <v>0</v>
      </c>
      <c r="G20" s="43">
        <f t="shared" si="0"/>
        <v>0</v>
      </c>
      <c r="H20" s="33"/>
    </row>
    <row r="21" spans="1:8" ht="15.75">
      <c r="A21" s="19" t="s">
        <v>10</v>
      </c>
      <c r="B21" s="20">
        <f aca="true" t="shared" si="1" ref="B21:G21">B5+B10+B16+B17+B20</f>
        <v>-531521</v>
      </c>
      <c r="C21" s="20">
        <f t="shared" si="1"/>
        <v>-178759.58000000002</v>
      </c>
      <c r="D21" s="20">
        <f t="shared" si="1"/>
        <v>-1150949.4000000004</v>
      </c>
      <c r="E21" s="47">
        <f t="shared" si="1"/>
        <v>-1061811.4000000004</v>
      </c>
      <c r="F21" s="20">
        <f t="shared" si="1"/>
        <v>0</v>
      </c>
      <c r="G21" s="20">
        <f t="shared" si="1"/>
        <v>0</v>
      </c>
      <c r="H21" s="33"/>
    </row>
    <row r="22" spans="1:8" ht="15.75">
      <c r="A22" s="48" t="s">
        <v>15</v>
      </c>
      <c r="B22" s="14"/>
      <c r="C22" s="14"/>
      <c r="D22" s="14"/>
      <c r="E22" s="14"/>
      <c r="F22" s="14"/>
      <c r="G22" s="14"/>
      <c r="H22" s="33"/>
    </row>
    <row r="23" spans="1:8" ht="15.75">
      <c r="A23" s="13" t="s">
        <v>22</v>
      </c>
      <c r="B23" s="42"/>
      <c r="C23" s="42"/>
      <c r="D23" s="42"/>
      <c r="E23" s="17"/>
      <c r="F23" s="42"/>
      <c r="G23" s="42"/>
      <c r="H23" s="33"/>
    </row>
    <row r="24" spans="1:8" ht="15.75">
      <c r="A24" s="13"/>
      <c r="B24" s="21"/>
      <c r="C24" s="42"/>
      <c r="D24" s="18"/>
      <c r="E24" s="17"/>
      <c r="F24" s="17"/>
      <c r="G24" s="17"/>
      <c r="H24" s="33"/>
    </row>
    <row r="25" spans="1:8" ht="15.75">
      <c r="A25" s="23" t="s">
        <v>11</v>
      </c>
      <c r="B25" s="49">
        <f aca="true" t="shared" si="2" ref="B25:G25">SUM(B22:B24)</f>
        <v>0</v>
      </c>
      <c r="C25" s="43">
        <f t="shared" si="2"/>
        <v>0</v>
      </c>
      <c r="D25" s="44">
        <f t="shared" si="2"/>
        <v>0</v>
      </c>
      <c r="E25" s="45">
        <f t="shared" si="2"/>
        <v>0</v>
      </c>
      <c r="F25" s="46">
        <f t="shared" si="2"/>
        <v>0</v>
      </c>
      <c r="G25" s="46">
        <f t="shared" si="2"/>
        <v>0</v>
      </c>
      <c r="H25" s="33"/>
    </row>
    <row r="26" spans="1:8" ht="15.75">
      <c r="A26" s="19" t="s">
        <v>12</v>
      </c>
      <c r="B26" s="20">
        <f aca="true" t="shared" si="3" ref="B26:G26">B21+B25</f>
        <v>-531521</v>
      </c>
      <c r="C26" s="20">
        <f t="shared" si="3"/>
        <v>-178759.58000000002</v>
      </c>
      <c r="D26" s="20">
        <f t="shared" si="3"/>
        <v>-1150949.4000000004</v>
      </c>
      <c r="E26" s="47">
        <f t="shared" si="3"/>
        <v>-1061811.4000000004</v>
      </c>
      <c r="F26" s="20">
        <f t="shared" si="3"/>
        <v>0</v>
      </c>
      <c r="G26" s="20">
        <f t="shared" si="3"/>
        <v>0</v>
      </c>
      <c r="H26" s="33"/>
    </row>
    <row r="27" spans="1:8" s="4" customFormat="1" ht="15.75">
      <c r="A27" s="24"/>
      <c r="B27" s="25"/>
      <c r="C27" s="25"/>
      <c r="D27" s="26"/>
      <c r="E27" s="25"/>
      <c r="F27" s="25"/>
      <c r="G27" s="25"/>
      <c r="H27" s="22"/>
    </row>
    <row r="28" spans="1:8" s="52" customFormat="1" ht="18.75">
      <c r="A28" s="27" t="s">
        <v>40</v>
      </c>
      <c r="B28" s="28">
        <f aca="true" t="shared" si="4" ref="B28:G28">-B16*0.05</f>
        <v>181467.90000000002</v>
      </c>
      <c r="C28" s="28">
        <f t="shared" si="4"/>
        <v>169243.55000000002</v>
      </c>
      <c r="D28" s="28">
        <f t="shared" si="4"/>
        <v>217343.55000000002</v>
      </c>
      <c r="E28" s="50">
        <f t="shared" si="4"/>
        <v>86949.75</v>
      </c>
      <c r="F28" s="28">
        <f t="shared" si="4"/>
        <v>0</v>
      </c>
      <c r="G28" s="28">
        <f t="shared" si="4"/>
        <v>0</v>
      </c>
      <c r="H28" s="51"/>
    </row>
    <row r="29" spans="1:7" ht="15.75">
      <c r="A29" s="5"/>
      <c r="B29" s="6"/>
      <c r="C29" s="6"/>
      <c r="D29" s="6"/>
      <c r="E29" s="6"/>
      <c r="F29" s="6"/>
      <c r="G29" s="6"/>
    </row>
    <row r="30" spans="1:7" ht="15.75">
      <c r="A30" s="29" t="s">
        <v>16</v>
      </c>
      <c r="B30" s="6"/>
      <c r="C30" s="6"/>
      <c r="D30" s="6"/>
      <c r="E30" s="6"/>
      <c r="F30" s="6"/>
      <c r="G30" s="6"/>
    </row>
    <row r="31" spans="1:5" ht="15.75">
      <c r="A31" s="53" t="s">
        <v>17</v>
      </c>
      <c r="B31" s="54"/>
      <c r="C31" s="55"/>
      <c r="D31" s="34"/>
      <c r="E31" s="56"/>
    </row>
    <row r="32" ht="15.75">
      <c r="A32" s="58" t="s">
        <v>36</v>
      </c>
    </row>
    <row r="33" spans="1:7" ht="33" customHeight="1">
      <c r="A33" s="73" t="s">
        <v>41</v>
      </c>
      <c r="B33" s="74"/>
      <c r="C33" s="74"/>
      <c r="D33" s="74"/>
      <c r="E33" s="74"/>
      <c r="F33" s="74"/>
      <c r="G33" s="74"/>
    </row>
    <row r="34" spans="1:7" ht="16.5">
      <c r="A34" s="57" t="s">
        <v>37</v>
      </c>
      <c r="B34" s="6"/>
      <c r="C34" s="6"/>
      <c r="D34" s="34"/>
      <c r="E34" s="6"/>
      <c r="F34" s="6"/>
      <c r="G34" s="6"/>
    </row>
    <row r="35" ht="15.75">
      <c r="A35" s="58" t="s">
        <v>38</v>
      </c>
    </row>
  </sheetData>
  <mergeCells count="1">
    <mergeCell ref="A33:G3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F5" sqref="F5"/>
    </sheetView>
  </sheetViews>
  <sheetFormatPr defaultColWidth="9.140625" defaultRowHeight="12.75"/>
  <cols>
    <col min="1" max="1" width="11.421875" style="0" bestFit="1" customWidth="1"/>
    <col min="2" max="2" width="42.7109375" style="0" bestFit="1" customWidth="1"/>
    <col min="3" max="3" width="27.28125" style="0" customWidth="1"/>
    <col min="4" max="4" width="10.7109375" style="71" bestFit="1" customWidth="1"/>
    <col min="5" max="5" width="18.421875" style="71" bestFit="1" customWidth="1"/>
    <col min="6" max="6" width="14.7109375" style="71" bestFit="1" customWidth="1"/>
    <col min="7" max="10" width="12.421875" style="0" bestFit="1" customWidth="1"/>
    <col min="11" max="11" width="11.00390625" style="0" bestFit="1" customWidth="1"/>
    <col min="12" max="12" width="13.28125" style="0" bestFit="1" customWidth="1"/>
    <col min="13" max="13" width="11.00390625" style="0" bestFit="1" customWidth="1"/>
    <col min="14" max="14" width="17.28125" style="0" bestFit="1" customWidth="1"/>
    <col min="15" max="15" width="13.57421875" style="0" bestFit="1" customWidth="1"/>
    <col min="16" max="16" width="16.140625" style="0" bestFit="1" customWidth="1"/>
    <col min="17" max="17" width="12.421875" style="0" bestFit="1" customWidth="1"/>
    <col min="18" max="18" width="15.8515625" style="0" bestFit="1" customWidth="1"/>
    <col min="19" max="19" width="15.140625" style="0" bestFit="1" customWidth="1"/>
  </cols>
  <sheetData>
    <row r="1" spans="1:19" ht="12.75">
      <c r="A1" s="65"/>
      <c r="B1" s="65"/>
      <c r="C1" s="67"/>
      <c r="D1" s="68"/>
      <c r="E1" s="68"/>
      <c r="F1" s="68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2.75">
      <c r="A2" s="65"/>
      <c r="B2" s="67"/>
      <c r="C2" s="65"/>
      <c r="D2" s="69" t="s">
        <v>24</v>
      </c>
      <c r="E2" s="69" t="s">
        <v>24</v>
      </c>
      <c r="F2" s="69" t="s">
        <v>24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2.75">
      <c r="A3" s="67"/>
      <c r="B3" s="67"/>
      <c r="C3" s="67"/>
      <c r="D3" s="70" t="s">
        <v>14</v>
      </c>
      <c r="E3" s="70" t="s">
        <v>25</v>
      </c>
      <c r="F3" s="70" t="s">
        <v>2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2.75">
      <c r="A4" s="66" t="s">
        <v>23</v>
      </c>
      <c r="B4" s="66" t="s">
        <v>27</v>
      </c>
      <c r="C4" s="66" t="s">
        <v>28</v>
      </c>
      <c r="D4" s="68">
        <v>3445723</v>
      </c>
      <c r="E4" s="68">
        <v>-1706728</v>
      </c>
      <c r="F4" s="68">
        <v>1738995</v>
      </c>
      <c r="G4" s="65"/>
      <c r="H4" s="65"/>
      <c r="I4" s="65"/>
      <c r="J4" s="65"/>
      <c r="K4" s="65"/>
      <c r="L4" s="65"/>
      <c r="M4" s="65"/>
      <c r="N4" s="65"/>
      <c r="O4" s="65"/>
      <c r="P4" s="67"/>
      <c r="Q4" s="67"/>
      <c r="R4" s="67"/>
      <c r="S4" s="67"/>
    </row>
    <row r="5" spans="1:7" ht="12.75">
      <c r="A5" s="66" t="s">
        <v>23</v>
      </c>
      <c r="B5" s="66" t="s">
        <v>27</v>
      </c>
      <c r="C5" s="66" t="s">
        <v>29</v>
      </c>
      <c r="D5" s="68">
        <v>3656269</v>
      </c>
      <c r="E5" s="70">
        <v>-1828136</v>
      </c>
      <c r="F5" s="68">
        <v>1828133</v>
      </c>
      <c r="G5" s="65"/>
    </row>
    <row r="6" spans="1:7" ht="12.75">
      <c r="A6" s="66" t="s">
        <v>23</v>
      </c>
      <c r="B6" s="66" t="s">
        <v>27</v>
      </c>
      <c r="C6" s="66" t="s">
        <v>30</v>
      </c>
      <c r="D6" s="68">
        <v>16</v>
      </c>
      <c r="E6" s="70" t="s">
        <v>26</v>
      </c>
      <c r="F6" s="68">
        <v>16</v>
      </c>
      <c r="G6" s="65"/>
    </row>
    <row r="7" spans="1:7" ht="12.75">
      <c r="A7" s="66" t="s">
        <v>23</v>
      </c>
      <c r="B7" s="66" t="s">
        <v>27</v>
      </c>
      <c r="C7" s="66" t="s">
        <v>31</v>
      </c>
      <c r="D7" s="68">
        <v>3445723</v>
      </c>
      <c r="E7" s="68">
        <v>-1706728</v>
      </c>
      <c r="F7" s="68">
        <v>1738995</v>
      </c>
      <c r="G7" s="65"/>
    </row>
    <row r="8" spans="1:7" ht="12.75">
      <c r="A8" s="66" t="s">
        <v>23</v>
      </c>
      <c r="B8" s="66" t="s">
        <v>27</v>
      </c>
      <c r="C8" s="66" t="s">
        <v>32</v>
      </c>
      <c r="D8" s="68">
        <v>3656269</v>
      </c>
      <c r="E8" s="68">
        <v>-1828136</v>
      </c>
      <c r="F8" s="68">
        <v>1828133</v>
      </c>
      <c r="G8" s="65"/>
    </row>
    <row r="9" spans="1:7" ht="12.75">
      <c r="A9" s="67"/>
      <c r="B9" s="67"/>
      <c r="C9" s="67"/>
      <c r="D9" s="68"/>
      <c r="E9" s="68"/>
      <c r="F9" s="68"/>
      <c r="G9" s="65"/>
    </row>
    <row r="10" spans="1:7" ht="12.75">
      <c r="A10" s="67"/>
      <c r="B10" s="67"/>
      <c r="C10" s="67"/>
      <c r="D10" s="68"/>
      <c r="E10" s="70"/>
      <c r="F10" s="68"/>
      <c r="G10" s="65"/>
    </row>
    <row r="11" spans="1:7" ht="12.75">
      <c r="A11" s="67"/>
      <c r="B11" s="67"/>
      <c r="C11" s="67"/>
      <c r="D11" s="68"/>
      <c r="E11" s="68"/>
      <c r="F11" s="68"/>
      <c r="G11" s="65"/>
    </row>
    <row r="12" spans="1:7" ht="12.75">
      <c r="A12" s="67"/>
      <c r="B12" s="67"/>
      <c r="C12" s="67"/>
      <c r="D12" s="68"/>
      <c r="E12" s="70"/>
      <c r="F12" s="68"/>
      <c r="G12" s="65"/>
    </row>
    <row r="13" spans="1:7" ht="12.75">
      <c r="A13" s="67"/>
      <c r="B13" s="67"/>
      <c r="C13" s="67"/>
      <c r="D13" s="68"/>
      <c r="E13" s="68"/>
      <c r="F13" s="68"/>
      <c r="G13" s="65"/>
    </row>
    <row r="14" spans="1:7" ht="12.75">
      <c r="A14" s="67"/>
      <c r="B14" s="67"/>
      <c r="C14" s="67"/>
      <c r="D14" s="68"/>
      <c r="E14" s="70"/>
      <c r="F14" s="68"/>
      <c r="G14" s="65"/>
    </row>
    <row r="15" spans="1:7" ht="12.75">
      <c r="A15" s="67"/>
      <c r="B15" s="67"/>
      <c r="C15" s="67"/>
      <c r="D15" s="68"/>
      <c r="E15" s="68"/>
      <c r="F15" s="68"/>
      <c r="G15" s="65"/>
    </row>
    <row r="16" spans="1:7" ht="12.75">
      <c r="A16" s="67"/>
      <c r="B16" s="67"/>
      <c r="C16" s="67"/>
      <c r="D16" s="68"/>
      <c r="E16" s="70"/>
      <c r="F16" s="68"/>
      <c r="G16" s="65"/>
    </row>
    <row r="17" spans="1:7" ht="12.75">
      <c r="A17" s="67"/>
      <c r="B17" s="67"/>
      <c r="C17" s="67"/>
      <c r="D17" s="68"/>
      <c r="E17" s="70"/>
      <c r="F17" s="68"/>
      <c r="G17" s="65"/>
    </row>
    <row r="18" spans="1:7" ht="12.75">
      <c r="A18" s="67"/>
      <c r="B18" s="67"/>
      <c r="C18" s="67"/>
      <c r="D18" s="68"/>
      <c r="E18" s="68"/>
      <c r="F18" s="68"/>
      <c r="G18" s="65"/>
    </row>
    <row r="19" spans="1:7" ht="12.75">
      <c r="A19" s="67"/>
      <c r="B19" s="67"/>
      <c r="C19" s="67"/>
      <c r="D19" s="68"/>
      <c r="E19" s="70"/>
      <c r="F19" s="68"/>
      <c r="G19" s="65"/>
    </row>
    <row r="20" spans="1:7" ht="12.75">
      <c r="A20" s="67"/>
      <c r="B20" s="67"/>
      <c r="C20" s="67"/>
      <c r="D20" s="68"/>
      <c r="E20" s="68"/>
      <c r="F20" s="68"/>
      <c r="G20" s="72"/>
    </row>
    <row r="21" spans="1:7" ht="12.75">
      <c r="A21" s="67"/>
      <c r="B21" s="67"/>
      <c r="C21" s="67"/>
      <c r="D21" s="68"/>
      <c r="E21" s="70"/>
      <c r="F21" s="68"/>
      <c r="G21" s="65"/>
    </row>
    <row r="22" spans="1:7" ht="12.75">
      <c r="A22" s="67"/>
      <c r="B22" s="67"/>
      <c r="C22" s="67"/>
      <c r="D22" s="68"/>
      <c r="E22" s="68"/>
      <c r="F22" s="68"/>
      <c r="G22" s="6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sandersr</dc:creator>
  <cp:keywords/>
  <dc:description/>
  <cp:lastModifiedBy>Neely, Susan</cp:lastModifiedBy>
  <cp:lastPrinted>2006-10-23T19:27:52Z</cp:lastPrinted>
  <dcterms:created xsi:type="dcterms:W3CDTF">2006-09-21T17:24:50Z</dcterms:created>
  <dcterms:modified xsi:type="dcterms:W3CDTF">2006-11-06T21:45:12Z</dcterms:modified>
  <cp:category/>
  <cp:version/>
  <cp:contentType/>
  <cp:contentStatus/>
</cp:coreProperties>
</file>