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1355" windowHeight="5895" activeTab="0"/>
  </bookViews>
  <sheets>
    <sheet name="REET #1" sheetId="1" r:id="rId1"/>
  </sheets>
  <externalReferences>
    <externalReference r:id="rId4"/>
  </externalReferences>
  <definedNames>
    <definedName name="Footnote">'[1]Footnote'!$A$4:$C$19</definedName>
    <definedName name="_xlnm.Print_Area" localSheetId="0">'REET #1'!$A$1:$G$48</definedName>
  </definedNames>
  <calcPr fullCalcOnLoad="1"/>
</workbook>
</file>

<file path=xl/sharedStrings.xml><?xml version="1.0" encoding="utf-8"?>
<sst xmlns="http://schemas.openxmlformats.org/spreadsheetml/2006/main" count="56" uniqueCount="54">
  <si>
    <t>Form C</t>
  </si>
  <si>
    <t>Non-CX Financial Plan</t>
  </si>
  <si>
    <t>Category</t>
  </si>
  <si>
    <t>Estimated-Adopted Change</t>
  </si>
  <si>
    <t>Explanation of Change</t>
  </si>
  <si>
    <t xml:space="preserve">Beginning Fund Balance </t>
  </si>
  <si>
    <t>Revenues</t>
  </si>
  <si>
    <t>Total Revenues</t>
  </si>
  <si>
    <t>Expenditures</t>
  </si>
  <si>
    <t>Other Fund Transactions</t>
  </si>
  <si>
    <t>Total Other Fund Transactions</t>
  </si>
  <si>
    <t>Ending Fund Balance</t>
  </si>
  <si>
    <t>Designations and Reserves</t>
  </si>
  <si>
    <t>Total Designations and Reserves</t>
  </si>
  <si>
    <t>Ending Undesignated Fund Balance</t>
  </si>
  <si>
    <t>Financial Plan Notes:</t>
  </si>
  <si>
    <t>Fund Name:  REET 1</t>
  </si>
  <si>
    <t>Fund Number:  3681</t>
  </si>
  <si>
    <r>
      <t xml:space="preserve">*  REET Tax </t>
    </r>
    <r>
      <rPr>
        <vertAlign val="superscript"/>
        <sz val="12"/>
        <rFont val="Times New Roman"/>
        <family val="1"/>
      </rPr>
      <t>3</t>
    </r>
  </si>
  <si>
    <t>*  Parks &amp; Open Space Expenditures</t>
  </si>
  <si>
    <t>Total Expenditures</t>
  </si>
  <si>
    <t>Estimated Underexpenditures</t>
  </si>
  <si>
    <t xml:space="preserve">*  T/T Open Space CIP Fund 3522 </t>
  </si>
  <si>
    <t>See above.</t>
  </si>
  <si>
    <r>
      <t xml:space="preserve">*  Debt Service </t>
    </r>
    <r>
      <rPr>
        <vertAlign val="superscript"/>
        <sz val="12"/>
        <rFont val="Times New Roman"/>
        <family val="1"/>
      </rPr>
      <t>4</t>
    </r>
  </si>
  <si>
    <r>
      <t xml:space="preserve">Target Fund Balance </t>
    </r>
    <r>
      <rPr>
        <b/>
        <vertAlign val="superscript"/>
        <sz val="12"/>
        <rFont val="Times New Roman"/>
        <family val="1"/>
      </rPr>
      <t>5</t>
    </r>
  </si>
  <si>
    <t xml:space="preserve">*  REET 1 Finance Charges </t>
  </si>
  <si>
    <t>Prepared by:  E. Wise</t>
  </si>
  <si>
    <t>*Sale of Property</t>
  </si>
  <si>
    <r>
      <t xml:space="preserve">5  </t>
    </r>
    <r>
      <rPr>
        <sz val="11"/>
        <rFont val="Arial"/>
        <family val="2"/>
      </rPr>
      <t>Current target fund balance policy requires a $500,000 undesignated fund balance for the provision of mid-year contingencies and emergencies.</t>
    </r>
  </si>
  <si>
    <t xml:space="preserve">*  Annexation Incentive Reserve </t>
  </si>
  <si>
    <t xml:space="preserve">   *  T/T Parks CIP Fund 3160 </t>
  </si>
  <si>
    <t xml:space="preserve">   *  T/T Parks CIP Fund 3490 </t>
  </si>
  <si>
    <t>*  Interfund Loan Revenue Backing</t>
  </si>
  <si>
    <t xml:space="preserve">*  T/T SWM CIP Fund 3292 </t>
  </si>
  <si>
    <t xml:space="preserve">*  T/T Conservation Futures CIP Fund 3151 </t>
  </si>
  <si>
    <r>
      <t>*  Other Revenue Source</t>
    </r>
    <r>
      <rPr>
        <vertAlign val="superscript"/>
        <sz val="12"/>
        <rFont val="Times New Roman"/>
        <family val="1"/>
      </rPr>
      <t>6</t>
    </r>
  </si>
  <si>
    <t>Date Prepared:  March 2007</t>
  </si>
  <si>
    <r>
      <t xml:space="preserve">2006 Actual </t>
    </r>
    <r>
      <rPr>
        <b/>
        <vertAlign val="superscript"/>
        <sz val="12"/>
        <rFont val="Times New Roman"/>
        <family val="1"/>
      </rPr>
      <t>1</t>
    </r>
    <r>
      <rPr>
        <b/>
        <sz val="12"/>
        <rFont val="Times New Roman"/>
        <family val="1"/>
      </rPr>
      <t xml:space="preserve"> </t>
    </r>
  </si>
  <si>
    <r>
      <t>*  Estimated 2006 CIP Carryover</t>
    </r>
    <r>
      <rPr>
        <vertAlign val="superscript"/>
        <sz val="12"/>
        <rFont val="Times New Roman"/>
        <family val="1"/>
      </rPr>
      <t>7</t>
    </r>
  </si>
  <si>
    <r>
      <t>7</t>
    </r>
    <r>
      <rPr>
        <sz val="11"/>
        <rFont val="Arial"/>
        <family val="2"/>
      </rPr>
      <t xml:space="preserve">  2006 Estimated CIP Carryover </t>
    </r>
  </si>
  <si>
    <r>
      <t xml:space="preserve">1   </t>
    </r>
    <r>
      <rPr>
        <sz val="11"/>
        <rFont val="Arial"/>
        <family val="2"/>
      </rPr>
      <t>2006 Actuals are per 14th Month ARMS.</t>
    </r>
  </si>
  <si>
    <r>
      <t>2</t>
    </r>
    <r>
      <rPr>
        <sz val="10"/>
        <rFont val="Arial"/>
        <family val="2"/>
      </rPr>
      <t xml:space="preserve">  </t>
    </r>
    <r>
      <rPr>
        <sz val="11"/>
        <rFont val="Arial"/>
        <family val="2"/>
      </rPr>
      <t>2007 Adopted is per the 2007 Adopted Budget Book.</t>
    </r>
  </si>
  <si>
    <r>
      <t xml:space="preserve">2007 Adopted </t>
    </r>
    <r>
      <rPr>
        <b/>
        <vertAlign val="superscript"/>
        <sz val="12"/>
        <rFont val="Times New Roman"/>
        <family val="1"/>
      </rPr>
      <t>2</t>
    </r>
  </si>
  <si>
    <t xml:space="preserve">2007 Revised  </t>
  </si>
  <si>
    <t>2007 Estimated</t>
  </si>
  <si>
    <t>*  2006 CIP Carryover/CIP Rec</t>
  </si>
  <si>
    <t>Proposed 1st Qtr Supplemental</t>
  </si>
  <si>
    <t>2006 Estimated Carryover</t>
  </si>
  <si>
    <t>2007 adopted did not include East Renton PAA.</t>
  </si>
  <si>
    <t>Reflects 2006 Actuals per the 14th Month.</t>
  </si>
  <si>
    <r>
      <t xml:space="preserve">6  </t>
    </r>
    <r>
      <rPr>
        <sz val="11"/>
        <rFont val="Arial"/>
        <family val="2"/>
      </rPr>
      <t xml:space="preserve">Unexpected revenue from sale of trees related to Treemont in 2006, Schroeder property sale revenue expected in 2007 in amount of $102,150. </t>
    </r>
  </si>
  <si>
    <r>
      <t>4</t>
    </r>
    <r>
      <rPr>
        <sz val="10"/>
        <rFont val="Arial"/>
        <family val="2"/>
      </rPr>
      <t xml:space="preserve">  </t>
    </r>
    <r>
      <rPr>
        <sz val="11"/>
        <rFont val="Arial"/>
        <family val="2"/>
      </rPr>
      <t>2007 Adopted Debt Service includes (1,000,000) for Parks Land Acquisition Bonds; (1,092,743) for Refunded 1993A Bonds; (132,703) for Treemont Acquisition Bonds.</t>
    </r>
  </si>
  <si>
    <r>
      <t>3</t>
    </r>
    <r>
      <rPr>
        <sz val="10"/>
        <rFont val="Arial"/>
        <family val="2"/>
      </rPr>
      <t xml:space="preserve">  The </t>
    </r>
    <r>
      <rPr>
        <sz val="11"/>
        <rFont val="Arial"/>
        <family val="2"/>
      </rPr>
      <t>2007 Adopted column REET tax revenue is based on the September 2006 budget forecast.  The 2007 Estimated column REET Tax revenue is based on the 2007 Adopted Budget plus East Renton PAA added back in amount of $54,216.</t>
    </r>
  </si>
</sst>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 #,##0.0_);_(* \(#,##0.0\);_(* &quot;-&quot;??_);_(@_)"/>
    <numFmt numFmtId="166" formatCode="0.0"/>
    <numFmt numFmtId="167" formatCode="#,##0.0_);[Red]\(#,##0.0\)"/>
    <numFmt numFmtId="168" formatCode="_(* #,##0.000_);_(* \(#,##0.000\);_(* &quot;-&quot;??_);_(@_)"/>
    <numFmt numFmtId="169" formatCode="_(* #,##0.0000_);_(* \(#,##0.0000\);_(* &quot;-&quot;??_);_(@_)"/>
    <numFmt numFmtId="170" formatCode="#,##0;[Red]\(#,##0\)"/>
    <numFmt numFmtId="171" formatCode="#,##0;[Red]\(#,##0\);0"/>
  </numFmts>
  <fonts count="17">
    <font>
      <sz val="10"/>
      <name val="Arial"/>
      <family val="0"/>
    </font>
    <font>
      <u val="single"/>
      <sz val="10"/>
      <color indexed="36"/>
      <name val="Arial"/>
      <family val="0"/>
    </font>
    <font>
      <u val="single"/>
      <sz val="10"/>
      <color indexed="12"/>
      <name val="Arial"/>
      <family val="0"/>
    </font>
    <font>
      <sz val="12"/>
      <name val="Times New Roman"/>
      <family val="0"/>
    </font>
    <font>
      <b/>
      <sz val="16"/>
      <name val="Times New Roman"/>
      <family val="1"/>
    </font>
    <font>
      <b/>
      <sz val="14"/>
      <name val="Times New Roman"/>
      <family val="0"/>
    </font>
    <font>
      <b/>
      <sz val="12"/>
      <name val="Times New Roman"/>
      <family val="0"/>
    </font>
    <font>
      <b/>
      <sz val="10"/>
      <name val="Times New Roman"/>
      <family val="0"/>
    </font>
    <font>
      <u val="single"/>
      <sz val="12"/>
      <name val="Times New Roman"/>
      <family val="1"/>
    </font>
    <font>
      <sz val="10"/>
      <name val="MS Sans Serif"/>
      <family val="0"/>
    </font>
    <font>
      <b/>
      <vertAlign val="superscript"/>
      <sz val="12"/>
      <name val="Times New Roman"/>
      <family val="1"/>
    </font>
    <font>
      <sz val="8"/>
      <name val="Times New Roman"/>
      <family val="1"/>
    </font>
    <font>
      <vertAlign val="superscript"/>
      <sz val="12"/>
      <name val="Times New Roman"/>
      <family val="1"/>
    </font>
    <font>
      <sz val="10"/>
      <name val="Times New Roman"/>
      <family val="1"/>
    </font>
    <font>
      <vertAlign val="superscript"/>
      <sz val="10"/>
      <name val="Arial"/>
      <family val="2"/>
    </font>
    <font>
      <sz val="11"/>
      <name val="Arial"/>
      <family val="2"/>
    </font>
    <font>
      <vertAlign val="superscript"/>
      <sz val="11"/>
      <name val="Arial"/>
      <family val="2"/>
    </font>
  </fonts>
  <fills count="3">
    <fill>
      <patternFill/>
    </fill>
    <fill>
      <patternFill patternType="gray125"/>
    </fill>
    <fill>
      <patternFill patternType="solid">
        <fgColor indexed="9"/>
        <bgColor indexed="64"/>
      </patternFill>
    </fill>
  </fills>
  <borders count="16">
    <border>
      <left/>
      <right/>
      <top/>
      <bottom/>
      <diagonal/>
    </border>
    <border>
      <left>
        <color indexed="63"/>
      </left>
      <right>
        <color indexed="63"/>
      </right>
      <top>
        <color indexed="63"/>
      </top>
      <bottom style="thin"/>
    </border>
    <border>
      <left style="thin"/>
      <right style="thin"/>
      <top style="thin"/>
      <bottom style="thin"/>
    </border>
    <border>
      <left style="thin"/>
      <right style="medium"/>
      <top style="thin"/>
      <bottom style="thin"/>
    </border>
    <border>
      <left style="medium"/>
      <right style="medium"/>
      <top style="thin"/>
      <bottom style="thin"/>
    </border>
    <border>
      <left style="medium"/>
      <right style="thin"/>
      <top style="thin"/>
      <bottom style="thin"/>
    </border>
    <border>
      <left style="thin"/>
      <right>
        <color indexed="63"/>
      </right>
      <top style="thin"/>
      <bottom style="thin"/>
    </border>
    <border>
      <left style="thin"/>
      <right style="thin"/>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style="thin"/>
      <right>
        <color indexed="63"/>
      </right>
      <top>
        <color indexed="63"/>
      </top>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37" fontId="3" fillId="0" borderId="0">
      <alignment/>
      <protection/>
    </xf>
    <xf numFmtId="9" fontId="0" fillId="0" borderId="0" applyFont="0" applyFill="0" applyBorder="0" applyAlignment="0" applyProtection="0"/>
  </cellStyleXfs>
  <cellXfs count="104">
    <xf numFmtId="0" fontId="0" fillId="0" borderId="0" xfId="0" applyAlignment="1">
      <alignment/>
    </xf>
    <xf numFmtId="37" fontId="4" fillId="0" borderId="0" xfId="21" applyFont="1" applyBorder="1" applyAlignment="1">
      <alignment horizontal="centerContinuous" wrapText="1"/>
      <protection/>
    </xf>
    <xf numFmtId="37" fontId="5" fillId="0" borderId="0" xfId="21" applyFont="1" applyBorder="1" applyAlignment="1">
      <alignment horizontal="centerContinuous" wrapText="1"/>
      <protection/>
    </xf>
    <xf numFmtId="0" fontId="0" fillId="0" borderId="0" xfId="0" applyBorder="1" applyAlignment="1">
      <alignment horizontal="center"/>
    </xf>
    <xf numFmtId="0" fontId="0" fillId="0" borderId="0" xfId="0" applyBorder="1" applyAlignment="1">
      <alignment horizontal="centerContinuous"/>
    </xf>
    <xf numFmtId="0" fontId="0" fillId="0" borderId="0" xfId="0" applyAlignment="1">
      <alignment horizontal="centerContinuous"/>
    </xf>
    <xf numFmtId="37" fontId="3" fillId="0" borderId="0" xfId="21" applyFont="1" applyBorder="1" applyAlignment="1">
      <alignment horizontal="centerContinuous" wrapText="1"/>
      <protection/>
    </xf>
    <xf numFmtId="0" fontId="0" fillId="0" borderId="0" xfId="0" applyBorder="1" applyAlignment="1">
      <alignment/>
    </xf>
    <xf numFmtId="0" fontId="3" fillId="2" borderId="0" xfId="0" applyFont="1" applyFill="1" applyBorder="1" applyAlignment="1">
      <alignment horizontal="left"/>
    </xf>
    <xf numFmtId="37" fontId="4" fillId="0" borderId="0" xfId="21" applyFont="1" applyBorder="1" applyAlignment="1">
      <alignment horizontal="center" wrapText="1"/>
      <protection/>
    </xf>
    <xf numFmtId="0" fontId="0" fillId="2" borderId="0" xfId="0" applyFill="1" applyBorder="1" applyAlignment="1">
      <alignment horizontal="centerContinuous"/>
    </xf>
    <xf numFmtId="37" fontId="3" fillId="0" borderId="0" xfId="21" applyFont="1" applyBorder="1" applyAlignment="1">
      <alignment horizontal="left" wrapText="1"/>
      <protection/>
    </xf>
    <xf numFmtId="0" fontId="0" fillId="2" borderId="0" xfId="0" applyFill="1" applyAlignment="1">
      <alignment/>
    </xf>
    <xf numFmtId="0" fontId="0" fillId="2" borderId="0" xfId="0" applyFill="1" applyAlignment="1">
      <alignment horizontal="centerContinuous"/>
    </xf>
    <xf numFmtId="0" fontId="0" fillId="2" borderId="0" xfId="0" applyFill="1" applyAlignment="1">
      <alignment/>
    </xf>
    <xf numFmtId="37" fontId="6" fillId="0" borderId="0" xfId="21" applyFont="1" applyBorder="1" applyAlignment="1">
      <alignment horizontal="left"/>
      <protection/>
    </xf>
    <xf numFmtId="37" fontId="7" fillId="0" borderId="1" xfId="21" applyFont="1" applyBorder="1" applyAlignment="1">
      <alignment horizontal="left" wrapText="1"/>
      <protection/>
    </xf>
    <xf numFmtId="37" fontId="8" fillId="0" borderId="0" xfId="21" applyFont="1" applyBorder="1" applyAlignment="1">
      <alignment horizontal="left" wrapText="1"/>
      <protection/>
    </xf>
    <xf numFmtId="0" fontId="0" fillId="0" borderId="0" xfId="0" applyBorder="1" applyAlignment="1">
      <alignment horizontal="left"/>
    </xf>
    <xf numFmtId="37" fontId="9" fillId="0" borderId="0" xfId="21" applyFont="1" applyBorder="1" applyAlignment="1">
      <alignment horizontal="centerContinuous" wrapText="1"/>
      <protection/>
    </xf>
    <xf numFmtId="37" fontId="6" fillId="2" borderId="2" xfId="21" applyFont="1" applyFill="1" applyBorder="1" applyAlignment="1" applyProtection="1">
      <alignment horizontal="left" wrapText="1"/>
      <protection/>
    </xf>
    <xf numFmtId="37" fontId="6" fillId="2" borderId="3" xfId="21" applyFont="1" applyFill="1" applyBorder="1" applyAlignment="1">
      <alignment horizontal="center" wrapText="1"/>
      <protection/>
    </xf>
    <xf numFmtId="37" fontId="6" fillId="2" borderId="4" xfId="21" applyFont="1" applyFill="1" applyBorder="1" applyAlignment="1">
      <alignment horizontal="center" wrapText="1"/>
      <protection/>
    </xf>
    <xf numFmtId="37" fontId="6" fillId="2" borderId="5" xfId="21" applyFont="1" applyFill="1" applyBorder="1" applyAlignment="1">
      <alignment horizontal="center" wrapText="1"/>
      <protection/>
    </xf>
    <xf numFmtId="37" fontId="6" fillId="2" borderId="6" xfId="21" applyFont="1" applyFill="1" applyBorder="1" applyAlignment="1">
      <alignment horizontal="center" wrapText="1"/>
      <protection/>
    </xf>
    <xf numFmtId="37" fontId="6" fillId="2" borderId="2" xfId="21" applyFont="1" applyFill="1" applyBorder="1" applyAlignment="1">
      <alignment horizontal="center" wrapText="1"/>
      <protection/>
    </xf>
    <xf numFmtId="37" fontId="6" fillId="2" borderId="0" xfId="21" applyFont="1" applyFill="1" applyAlignment="1">
      <alignment horizontal="center" wrapText="1"/>
      <protection/>
    </xf>
    <xf numFmtId="0" fontId="3" fillId="2" borderId="0" xfId="0" applyFont="1" applyFill="1" applyAlignment="1">
      <alignment/>
    </xf>
    <xf numFmtId="37" fontId="6" fillId="0" borderId="2" xfId="21" applyFont="1" applyFill="1" applyBorder="1" applyAlignment="1">
      <alignment horizontal="left"/>
      <protection/>
    </xf>
    <xf numFmtId="164" fontId="6" fillId="0" borderId="0" xfId="15" applyNumberFormat="1" applyFont="1" applyBorder="1" applyAlignment="1">
      <alignment/>
    </xf>
    <xf numFmtId="164" fontId="6" fillId="0" borderId="0" xfId="15" applyNumberFormat="1" applyFont="1" applyAlignment="1">
      <alignment/>
    </xf>
    <xf numFmtId="0" fontId="6" fillId="0" borderId="0" xfId="0" applyFont="1" applyAlignment="1">
      <alignment/>
    </xf>
    <xf numFmtId="37" fontId="6" fillId="0" borderId="7" xfId="21" applyFont="1" applyFill="1" applyBorder="1" applyAlignment="1">
      <alignment horizontal="left"/>
      <protection/>
    </xf>
    <xf numFmtId="164" fontId="3" fillId="0" borderId="7" xfId="15" applyNumberFormat="1" applyFont="1" applyFill="1" applyBorder="1" applyAlignment="1">
      <alignment/>
    </xf>
    <xf numFmtId="164" fontId="3" fillId="0" borderId="8" xfId="15" applyNumberFormat="1" applyFont="1" applyFill="1" applyBorder="1" applyAlignment="1">
      <alignment/>
    </xf>
    <xf numFmtId="164" fontId="11" fillId="0" borderId="9" xfId="15" applyNumberFormat="1" applyFont="1" applyBorder="1" applyAlignment="1">
      <alignment/>
    </xf>
    <xf numFmtId="164" fontId="3" fillId="0" borderId="0" xfId="15" applyNumberFormat="1" applyFont="1" applyBorder="1" applyAlignment="1">
      <alignment/>
    </xf>
    <xf numFmtId="164" fontId="3" fillId="0" borderId="0" xfId="15" applyNumberFormat="1" applyFont="1" applyAlignment="1">
      <alignment/>
    </xf>
    <xf numFmtId="0" fontId="3" fillId="0" borderId="0" xfId="0" applyFont="1" applyAlignment="1">
      <alignment/>
    </xf>
    <xf numFmtId="37" fontId="3" fillId="0" borderId="7" xfId="21" applyFont="1" applyBorder="1" applyAlignment="1">
      <alignment horizontal="left"/>
      <protection/>
    </xf>
    <xf numFmtId="164" fontId="13" fillId="0" borderId="7" xfId="15" applyNumberFormat="1" applyFont="1" applyBorder="1" applyAlignment="1">
      <alignment/>
    </xf>
    <xf numFmtId="164" fontId="6" fillId="0" borderId="2" xfId="15" applyNumberFormat="1" applyFont="1" applyFill="1" applyBorder="1" applyAlignment="1">
      <alignment/>
    </xf>
    <xf numFmtId="164" fontId="13" fillId="0" borderId="9" xfId="15" applyNumberFormat="1" applyFont="1" applyBorder="1" applyAlignment="1">
      <alignment/>
    </xf>
    <xf numFmtId="164" fontId="11" fillId="0" borderId="10" xfId="15" applyNumberFormat="1" applyFont="1" applyBorder="1" applyAlignment="1">
      <alignment/>
    </xf>
    <xf numFmtId="0" fontId="6" fillId="0" borderId="11" xfId="0" applyFont="1" applyBorder="1" applyAlignment="1">
      <alignment horizontal="left"/>
    </xf>
    <xf numFmtId="164" fontId="3" fillId="0" borderId="12" xfId="15" applyNumberFormat="1" applyFont="1" applyFill="1" applyBorder="1" applyAlignment="1">
      <alignment/>
    </xf>
    <xf numFmtId="164" fontId="11" fillId="0" borderId="2" xfId="15" applyNumberFormat="1" applyFont="1" applyBorder="1" applyAlignment="1">
      <alignment/>
    </xf>
    <xf numFmtId="37" fontId="6" fillId="0" borderId="7" xfId="21" applyFont="1" applyFill="1" applyBorder="1" applyAlignment="1">
      <alignment horizontal="left"/>
      <protection/>
    </xf>
    <xf numFmtId="164" fontId="13" fillId="0" borderId="8" xfId="15" applyNumberFormat="1" applyFont="1" applyBorder="1" applyAlignment="1">
      <alignment/>
    </xf>
    <xf numFmtId="164" fontId="13" fillId="0" borderId="2" xfId="15" applyNumberFormat="1" applyFont="1" applyBorder="1" applyAlignment="1">
      <alignment/>
    </xf>
    <xf numFmtId="0" fontId="3" fillId="0" borderId="0" xfId="0" applyFont="1" applyBorder="1" applyAlignment="1">
      <alignment/>
    </xf>
    <xf numFmtId="0" fontId="3" fillId="0" borderId="1" xfId="0" applyFont="1" applyBorder="1" applyAlignment="1">
      <alignment/>
    </xf>
    <xf numFmtId="164" fontId="3" fillId="0" borderId="0" xfId="15" applyNumberFormat="1" applyFont="1" applyFill="1" applyBorder="1" applyAlignment="1">
      <alignment/>
    </xf>
    <xf numFmtId="164" fontId="3" fillId="0" borderId="9" xfId="15" applyNumberFormat="1" applyFont="1" applyFill="1" applyBorder="1" applyAlignment="1">
      <alignment/>
    </xf>
    <xf numFmtId="164" fontId="13" fillId="0" borderId="7" xfId="15" applyNumberFormat="1" applyFont="1" applyFill="1" applyBorder="1" applyAlignment="1">
      <alignment/>
    </xf>
    <xf numFmtId="164" fontId="3" fillId="0" borderId="0" xfId="15" applyNumberFormat="1" applyFont="1" applyFill="1" applyBorder="1" applyAlignment="1">
      <alignment/>
    </xf>
    <xf numFmtId="164" fontId="6" fillId="0" borderId="0" xfId="15" applyNumberFormat="1" applyFont="1" applyFill="1" applyBorder="1" applyAlignment="1">
      <alignment/>
    </xf>
    <xf numFmtId="164" fontId="6" fillId="0" borderId="12" xfId="15" applyNumberFormat="1" applyFont="1" applyFill="1" applyBorder="1" applyAlignment="1">
      <alignment/>
    </xf>
    <xf numFmtId="37" fontId="6" fillId="0" borderId="6" xfId="21" applyFont="1" applyBorder="1" applyAlignment="1" quotePrefix="1">
      <alignment horizontal="left"/>
      <protection/>
    </xf>
    <xf numFmtId="164" fontId="13" fillId="0" borderId="10" xfId="15" applyNumberFormat="1" applyFont="1" applyBorder="1" applyAlignment="1">
      <alignment horizontal="left"/>
    </xf>
    <xf numFmtId="164" fontId="3" fillId="0" borderId="0" xfId="15" applyNumberFormat="1" applyFont="1" applyAlignment="1">
      <alignment horizontal="right"/>
    </xf>
    <xf numFmtId="37" fontId="7" fillId="0" borderId="0" xfId="21" applyFont="1" applyAlignment="1">
      <alignment horizontal="left"/>
      <protection/>
    </xf>
    <xf numFmtId="37" fontId="13" fillId="0" borderId="0" xfId="21" applyFont="1" applyBorder="1">
      <alignment/>
      <protection/>
    </xf>
    <xf numFmtId="0" fontId="13" fillId="0" borderId="0" xfId="0" applyFont="1" applyAlignment="1">
      <alignment/>
    </xf>
    <xf numFmtId="0" fontId="0" fillId="0" borderId="0" xfId="0" applyAlignment="1">
      <alignment horizontal="right"/>
    </xf>
    <xf numFmtId="0" fontId="0" fillId="0" borderId="0" xfId="0" applyFont="1" applyBorder="1" applyAlignment="1">
      <alignment/>
    </xf>
    <xf numFmtId="38" fontId="13" fillId="0" borderId="0" xfId="0" applyNumberFormat="1" applyFont="1" applyAlignment="1">
      <alignment/>
    </xf>
    <xf numFmtId="0" fontId="13" fillId="0" borderId="0" xfId="0" applyFont="1" applyBorder="1" applyAlignment="1">
      <alignment/>
    </xf>
    <xf numFmtId="0" fontId="13" fillId="0" borderId="0" xfId="0" applyFont="1" applyAlignment="1">
      <alignment/>
    </xf>
    <xf numFmtId="0" fontId="13" fillId="0" borderId="0" xfId="0" applyFont="1" applyFill="1" applyAlignment="1">
      <alignment/>
    </xf>
    <xf numFmtId="0" fontId="13" fillId="0" borderId="0" xfId="0" applyFont="1" applyFill="1" applyAlignment="1">
      <alignment/>
    </xf>
    <xf numFmtId="164" fontId="6" fillId="0" borderId="2" xfId="15" applyNumberFormat="1" applyFont="1" applyFill="1" applyBorder="1" applyAlignment="1" quotePrefix="1">
      <alignment/>
    </xf>
    <xf numFmtId="164" fontId="13" fillId="0" borderId="10" xfId="15" applyNumberFormat="1" applyFont="1" applyBorder="1" applyAlignment="1">
      <alignment/>
    </xf>
    <xf numFmtId="164" fontId="6" fillId="0" borderId="13" xfId="15" applyNumberFormat="1" applyFont="1" applyFill="1" applyBorder="1" applyAlignment="1">
      <alignment/>
    </xf>
    <xf numFmtId="37" fontId="3" fillId="0" borderId="8" xfId="15" applyNumberFormat="1" applyFont="1" applyFill="1" applyBorder="1" applyAlignment="1">
      <alignment/>
    </xf>
    <xf numFmtId="164" fontId="3" fillId="0" borderId="8" xfId="15" applyNumberFormat="1" applyFont="1" applyFill="1" applyBorder="1" applyAlignment="1">
      <alignment/>
    </xf>
    <xf numFmtId="37" fontId="6" fillId="0" borderId="10" xfId="15" applyNumberFormat="1" applyFont="1" applyFill="1" applyBorder="1" applyAlignment="1">
      <alignment/>
    </xf>
    <xf numFmtId="0" fontId="0" fillId="0" borderId="0" xfId="0" applyFont="1" applyAlignment="1">
      <alignment horizontal="left" vertical="top" wrapText="1"/>
    </xf>
    <xf numFmtId="37" fontId="3" fillId="0" borderId="7" xfId="21" applyFont="1" applyFill="1" applyBorder="1" applyAlignment="1">
      <alignment horizontal="left"/>
      <protection/>
    </xf>
    <xf numFmtId="37" fontId="3" fillId="0" borderId="7" xfId="15" applyNumberFormat="1" applyFont="1" applyFill="1" applyBorder="1" applyAlignment="1">
      <alignment/>
    </xf>
    <xf numFmtId="37" fontId="13" fillId="0" borderId="7" xfId="21" applyFont="1" applyFill="1" applyBorder="1" applyAlignment="1">
      <alignment horizontal="left" wrapText="1"/>
      <protection/>
    </xf>
    <xf numFmtId="164" fontId="7" fillId="0" borderId="2" xfId="15" applyNumberFormat="1" applyFont="1" applyBorder="1" applyAlignment="1">
      <alignment/>
    </xf>
    <xf numFmtId="164" fontId="7" fillId="0" borderId="7" xfId="15" applyNumberFormat="1" applyFont="1" applyFill="1" applyBorder="1" applyAlignment="1">
      <alignment/>
    </xf>
    <xf numFmtId="164" fontId="13" fillId="0" borderId="7" xfId="15" applyNumberFormat="1" applyFont="1" applyFill="1" applyBorder="1" applyAlignment="1">
      <alignment wrapText="1"/>
    </xf>
    <xf numFmtId="37" fontId="3" fillId="0" borderId="9" xfId="15" applyNumberFormat="1" applyFont="1" applyFill="1" applyBorder="1" applyAlignment="1">
      <alignment/>
    </xf>
    <xf numFmtId="37" fontId="6" fillId="0" borderId="2" xfId="15" applyNumberFormat="1" applyFont="1" applyFill="1" applyBorder="1" applyAlignment="1">
      <alignment/>
    </xf>
    <xf numFmtId="37" fontId="3" fillId="0" borderId="2" xfId="15" applyNumberFormat="1" applyFont="1" applyFill="1" applyBorder="1" applyAlignment="1">
      <alignment/>
    </xf>
    <xf numFmtId="37" fontId="6" fillId="0" borderId="2" xfId="15" applyNumberFormat="1" applyFont="1" applyFill="1" applyBorder="1" applyAlignment="1">
      <alignment horizontal="right"/>
    </xf>
    <xf numFmtId="37" fontId="6" fillId="0" borderId="12" xfId="21" applyFont="1" applyFill="1" applyBorder="1" applyAlignment="1">
      <alignment horizontal="center" wrapText="1"/>
      <protection/>
    </xf>
    <xf numFmtId="164" fontId="3" fillId="0" borderId="7" xfId="15" applyNumberFormat="1" applyFont="1" applyFill="1" applyBorder="1" applyAlignment="1">
      <alignment/>
    </xf>
    <xf numFmtId="164" fontId="6" fillId="0" borderId="11" xfId="15" applyNumberFormat="1" applyFont="1" applyFill="1" applyBorder="1" applyAlignment="1">
      <alignment/>
    </xf>
    <xf numFmtId="164" fontId="3" fillId="0" borderId="14" xfId="15" applyNumberFormat="1" applyFont="1" applyFill="1" applyBorder="1" applyAlignment="1">
      <alignment/>
    </xf>
    <xf numFmtId="164" fontId="3" fillId="0" borderId="15" xfId="15" applyNumberFormat="1" applyFont="1" applyFill="1" applyBorder="1" applyAlignment="1">
      <alignment/>
    </xf>
    <xf numFmtId="164" fontId="3" fillId="0" borderId="6" xfId="15" applyNumberFormat="1" applyFont="1" applyFill="1" applyBorder="1" applyAlignment="1">
      <alignment/>
    </xf>
    <xf numFmtId="37" fontId="3" fillId="0" borderId="7" xfId="15" applyNumberFormat="1" applyFont="1" applyBorder="1" applyAlignment="1">
      <alignment/>
    </xf>
    <xf numFmtId="37" fontId="5" fillId="0" borderId="0" xfId="21" applyFont="1" applyBorder="1" applyAlignment="1">
      <alignment horizontal="center" wrapText="1"/>
      <protection/>
    </xf>
    <xf numFmtId="37" fontId="14" fillId="0" borderId="0" xfId="21" applyFont="1" applyBorder="1" applyAlignment="1">
      <alignment horizontal="left" vertical="center" wrapText="1"/>
      <protection/>
    </xf>
    <xf numFmtId="0" fontId="0" fillId="0" borderId="0" xfId="0" applyFont="1" applyAlignment="1">
      <alignment vertical="center" wrapText="1"/>
    </xf>
    <xf numFmtId="37" fontId="14" fillId="0" borderId="0" xfId="21" applyFont="1" applyFill="1" applyBorder="1" applyAlignment="1">
      <alignment horizontal="left" vertical="center" wrapText="1"/>
      <protection/>
    </xf>
    <xf numFmtId="0" fontId="0" fillId="0" borderId="0" xfId="0" applyFont="1" applyFill="1" applyAlignment="1">
      <alignment horizontal="left" vertical="center" wrapText="1"/>
    </xf>
    <xf numFmtId="0" fontId="0" fillId="0" borderId="0" xfId="0" applyFont="1" applyAlignment="1">
      <alignment horizontal="left" vertical="center" wrapText="1"/>
    </xf>
    <xf numFmtId="37" fontId="14" fillId="0" borderId="0" xfId="21" applyFont="1" applyBorder="1" applyAlignment="1">
      <alignment horizontal="left" vertical="top" wrapText="1"/>
      <protection/>
    </xf>
    <xf numFmtId="0" fontId="0" fillId="0" borderId="0" xfId="0" applyFont="1" applyAlignment="1">
      <alignment horizontal="left" wrapText="1"/>
    </xf>
    <xf numFmtId="37" fontId="16" fillId="0" borderId="0" xfId="21" applyFont="1" applyBorder="1" applyAlignment="1">
      <alignment horizontal="left" vertical="center" wrapText="1"/>
      <protection/>
    </xf>
  </cellXfs>
  <cellStyles count="9">
    <cellStyle name="Normal" xfId="0"/>
    <cellStyle name="Comma" xfId="15"/>
    <cellStyle name="Comma [0]" xfId="16"/>
    <cellStyle name="Currency" xfId="17"/>
    <cellStyle name="Currency [0]" xfId="18"/>
    <cellStyle name="Followed Hyperlink" xfId="19"/>
    <cellStyle name="Hyperlink" xfId="20"/>
    <cellStyle name="Normal_AIRPLAN.XLS"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QUARTER\2003%20and%20Allotment%20Plans\QtrlyWorkbook.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Form A"/>
      <sheetName val="Form B"/>
      <sheetName val="Form C"/>
      <sheetName val="Form D"/>
      <sheetName val="Table"/>
      <sheetName val="Carryover"/>
      <sheetName val="Footnote"/>
      <sheetName val="1st QOO"/>
      <sheetName val="2nd QOO"/>
      <sheetName val="3rd QOO"/>
      <sheetName val="4th QOO"/>
      <sheetName val="OtherSupplementals"/>
    </sheetNames>
    <sheetDataSet>
      <sheetData sheetId="7">
        <row r="4">
          <cell r="A4">
            <v>1</v>
          </cell>
          <cell r="B4" t="str">
            <v>1.  Vacant Positions / Delays in hiring.</v>
          </cell>
          <cell r="C4" t="str">
            <v>Underexpenditure</v>
          </cell>
        </row>
        <row r="5">
          <cell r="A5">
            <v>2</v>
          </cell>
          <cell r="B5" t="str">
            <v>2.  Expenditure rates are lower than projected.</v>
          </cell>
          <cell r="C5" t="str">
            <v>Underexpenditure</v>
          </cell>
        </row>
        <row r="6">
          <cell r="A6">
            <v>3</v>
          </cell>
          <cell r="B6" t="str">
            <v>3.  Reported expenditures do not include encumbrances.</v>
          </cell>
          <cell r="C6" t="str">
            <v>Underexpenditure</v>
          </cell>
        </row>
        <row r="7">
          <cell r="A7">
            <v>4</v>
          </cell>
          <cell r="B7" t="str">
            <v>4.  Projects are still in process. / Delays in project completion.</v>
          </cell>
          <cell r="C7" t="str">
            <v>Underexpenditure</v>
          </cell>
        </row>
        <row r="8">
          <cell r="A8">
            <v>5</v>
          </cell>
          <cell r="B8" t="str">
            <v>5.  Salary / Benefits savings.</v>
          </cell>
          <cell r="C8" t="str">
            <v>Underexpenditure</v>
          </cell>
        </row>
        <row r="9">
          <cell r="A9">
            <v>6</v>
          </cell>
          <cell r="B9" t="str">
            <v>6.  Various payments and transfers will not be made until the next quarter.</v>
          </cell>
          <cell r="C9" t="str">
            <v>Underexpenditure</v>
          </cell>
        </row>
        <row r="10">
          <cell r="A10">
            <v>7</v>
          </cell>
          <cell r="B10" t="str">
            <v>7.  Outstanding invoices.</v>
          </cell>
          <cell r="C10" t="str">
            <v>Underexpenditure</v>
          </cell>
        </row>
        <row r="11">
          <cell r="A11">
            <v>8</v>
          </cell>
          <cell r="B11" t="str">
            <v>8.  Contracts are not in place.</v>
          </cell>
          <cell r="C11" t="str">
            <v>Underexpenditure</v>
          </cell>
        </row>
        <row r="12">
          <cell r="A12">
            <v>9</v>
          </cell>
          <cell r="B12" t="str">
            <v>9.  Others: Please specify.</v>
          </cell>
          <cell r="C12" t="str">
            <v>Underexpenditure</v>
          </cell>
        </row>
        <row r="13">
          <cell r="A13">
            <v>10</v>
          </cell>
          <cell r="B13" t="str">
            <v>10.  Delays in filling vacant positions. </v>
          </cell>
          <cell r="C13" t="str">
            <v>Underexpenditure</v>
          </cell>
        </row>
        <row r="14">
          <cell r="A14">
            <v>11</v>
          </cell>
          <cell r="B14" t="str">
            <v>11.  Timing of interfund transfers</v>
          </cell>
          <cell r="C14" t="str">
            <v>Underexpenditure</v>
          </cell>
        </row>
        <row r="15">
          <cell r="A15">
            <v>12</v>
          </cell>
          <cell r="B15" t="str">
            <v>12.  Timing of debt service.</v>
          </cell>
          <cell r="C15" t="str">
            <v>Underexpenditure</v>
          </cell>
        </row>
        <row r="16">
          <cell r="A16">
            <v>13</v>
          </cell>
          <cell r="B16" t="str">
            <v>13.  Result of cost-of-living paid but not funded.</v>
          </cell>
          <cell r="C16" t="str">
            <v>Overexpenditure</v>
          </cell>
        </row>
        <row r="17">
          <cell r="A17">
            <v>14</v>
          </cell>
          <cell r="B17" t="str">
            <v>14.  Expenditure rates higher than projected.</v>
          </cell>
          <cell r="C17" t="str">
            <v>Overexpenditure</v>
          </cell>
        </row>
        <row r="18">
          <cell r="A18">
            <v>15</v>
          </cell>
          <cell r="B18" t="str">
            <v>15.  Higher level of vacations and sick leaves than projected.</v>
          </cell>
          <cell r="C18" t="str">
            <v>Overexpenditure</v>
          </cell>
        </row>
        <row r="19">
          <cell r="A19">
            <v>16</v>
          </cell>
          <cell r="B19" t="str">
            <v>16.  Others: Please specify.</v>
          </cell>
          <cell r="C19" t="str">
            <v>Overexpenditure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X130"/>
  <sheetViews>
    <sheetView tabSelected="1" zoomScale="75" zoomScaleNormal="75" workbookViewId="0" topLeftCell="A1">
      <selection activeCell="E35" sqref="E35"/>
    </sheetView>
  </sheetViews>
  <sheetFormatPr defaultColWidth="9.140625" defaultRowHeight="12.75"/>
  <cols>
    <col min="1" max="1" width="58.8515625" style="64" bestFit="1" customWidth="1"/>
    <col min="2" max="2" width="14.7109375" style="3" customWidth="1"/>
    <col min="3" max="3" width="15.421875" style="18" customWidth="1"/>
    <col min="4" max="4" width="16.28125" style="3" customWidth="1"/>
    <col min="5" max="5" width="19.7109375" style="3" customWidth="1"/>
    <col min="6" max="6" width="18.28125" style="3" customWidth="1"/>
    <col min="7" max="7" width="52.57421875" style="7" customWidth="1"/>
    <col min="8" max="8" width="12.8515625" style="7" bestFit="1" customWidth="1"/>
  </cols>
  <sheetData>
    <row r="1" spans="1:20" ht="20.25">
      <c r="A1" s="1" t="s">
        <v>0</v>
      </c>
      <c r="B1" s="2"/>
      <c r="C1" s="2"/>
      <c r="D1" s="2"/>
      <c r="E1" s="2"/>
      <c r="F1" s="2"/>
      <c r="G1" s="2"/>
      <c r="H1" s="3"/>
      <c r="I1" s="4"/>
      <c r="J1" s="4"/>
      <c r="K1" s="4"/>
      <c r="L1" s="4"/>
      <c r="M1" s="5"/>
      <c r="N1" s="5"/>
      <c r="O1" s="5"/>
      <c r="P1" s="5"/>
      <c r="Q1" s="5"/>
      <c r="R1" s="5"/>
      <c r="S1" s="5"/>
      <c r="T1" s="5"/>
    </row>
    <row r="2" spans="1:8" s="7" customFormat="1" ht="19.5" customHeight="1">
      <c r="A2" s="95" t="s">
        <v>1</v>
      </c>
      <c r="B2" s="95"/>
      <c r="C2" s="95"/>
      <c r="D2" s="95"/>
      <c r="E2" s="95"/>
      <c r="F2" s="95"/>
      <c r="G2" s="95"/>
      <c r="H2" s="6"/>
    </row>
    <row r="3" spans="1:8" s="7" customFormat="1" ht="19.5" customHeight="1">
      <c r="A3" s="8" t="s">
        <v>16</v>
      </c>
      <c r="B3" s="9"/>
      <c r="C3" s="9"/>
      <c r="D3" s="9"/>
      <c r="E3" s="9"/>
      <c r="F3" s="9"/>
      <c r="G3" s="9"/>
      <c r="H3" s="6"/>
    </row>
    <row r="4" spans="1:20" s="14" customFormat="1" ht="15.75">
      <c r="A4" s="8" t="s">
        <v>17</v>
      </c>
      <c r="B4" s="10"/>
      <c r="C4" s="10"/>
      <c r="D4" s="10"/>
      <c r="E4" s="10"/>
      <c r="F4" s="10"/>
      <c r="G4" s="11"/>
      <c r="H4" s="10"/>
      <c r="I4" s="12"/>
      <c r="J4" s="12"/>
      <c r="K4" s="12"/>
      <c r="L4" s="13"/>
      <c r="M4" s="13"/>
      <c r="N4" s="13"/>
      <c r="O4" s="13"/>
      <c r="P4" s="13"/>
      <c r="Q4" s="13"/>
      <c r="R4" s="13"/>
      <c r="S4" s="13"/>
      <c r="T4" s="13"/>
    </row>
    <row r="5" spans="1:20" s="14" customFormat="1" ht="15.75">
      <c r="A5" s="8" t="s">
        <v>27</v>
      </c>
      <c r="B5" s="10"/>
      <c r="C5" s="10"/>
      <c r="D5" s="10"/>
      <c r="E5" s="10"/>
      <c r="F5" s="15"/>
      <c r="G5" s="11" t="s">
        <v>37</v>
      </c>
      <c r="H5" s="10"/>
      <c r="I5" s="12"/>
      <c r="J5" s="12"/>
      <c r="K5" s="12"/>
      <c r="L5" s="13"/>
      <c r="M5" s="13"/>
      <c r="N5" s="13"/>
      <c r="O5" s="13"/>
      <c r="P5" s="13"/>
      <c r="Q5" s="13"/>
      <c r="R5" s="13"/>
      <c r="S5" s="13"/>
      <c r="T5" s="13"/>
    </row>
    <row r="6" spans="1:8" ht="9" customHeight="1">
      <c r="A6" s="16"/>
      <c r="B6" s="17"/>
      <c r="E6" s="6"/>
      <c r="F6" s="19"/>
      <c r="H6" s="19"/>
    </row>
    <row r="7" spans="1:8" s="27" customFormat="1" ht="33" customHeight="1">
      <c r="A7" s="20" t="s">
        <v>2</v>
      </c>
      <c r="B7" s="21" t="s">
        <v>38</v>
      </c>
      <c r="C7" s="88" t="s">
        <v>43</v>
      </c>
      <c r="D7" s="22" t="s">
        <v>44</v>
      </c>
      <c r="E7" s="23" t="s">
        <v>45</v>
      </c>
      <c r="F7" s="24" t="s">
        <v>3</v>
      </c>
      <c r="G7" s="25" t="s">
        <v>4</v>
      </c>
      <c r="H7" s="26"/>
    </row>
    <row r="8" spans="1:9" s="31" customFormat="1" ht="15.75">
      <c r="A8" s="28" t="s">
        <v>5</v>
      </c>
      <c r="B8" s="76">
        <v>12564526</v>
      </c>
      <c r="C8" s="76">
        <v>2781405</v>
      </c>
      <c r="D8" s="57">
        <f>B29</f>
        <v>16953796</v>
      </c>
      <c r="E8" s="73">
        <f>B29</f>
        <v>16953796</v>
      </c>
      <c r="F8" s="90">
        <f>E8-C8</f>
        <v>14172391</v>
      </c>
      <c r="G8" s="72" t="s">
        <v>50</v>
      </c>
      <c r="H8" s="29"/>
      <c r="I8" s="30"/>
    </row>
    <row r="9" spans="1:9" s="38" customFormat="1" ht="15.75">
      <c r="A9" s="32" t="s">
        <v>6</v>
      </c>
      <c r="B9" s="84"/>
      <c r="C9" s="84"/>
      <c r="D9" s="34"/>
      <c r="E9" s="53"/>
      <c r="F9" s="91"/>
      <c r="G9" s="35"/>
      <c r="H9" s="36"/>
      <c r="I9" s="37"/>
    </row>
    <row r="10" spans="1:13" s="38" customFormat="1" ht="18.75">
      <c r="A10" s="39" t="s">
        <v>18</v>
      </c>
      <c r="B10" s="79">
        <v>11849502</v>
      </c>
      <c r="C10" s="79">
        <v>7455058</v>
      </c>
      <c r="D10" s="34">
        <v>7455058</v>
      </c>
      <c r="E10" s="79">
        <v>7509274</v>
      </c>
      <c r="F10" s="92">
        <f>+E10-C10</f>
        <v>54216</v>
      </c>
      <c r="G10" s="80" t="s">
        <v>49</v>
      </c>
      <c r="H10" s="77"/>
      <c r="I10" s="77"/>
      <c r="J10" s="77"/>
      <c r="K10" s="77"/>
      <c r="L10" s="77"/>
      <c r="M10" s="77"/>
    </row>
    <row r="11" spans="1:9" s="38" customFormat="1" ht="15.75">
      <c r="A11" s="39" t="s">
        <v>28</v>
      </c>
      <c r="B11" s="94"/>
      <c r="C11" s="79"/>
      <c r="D11" s="34"/>
      <c r="E11" s="34"/>
      <c r="F11" s="92">
        <f>+E11-C11</f>
        <v>0</v>
      </c>
      <c r="G11" s="40"/>
      <c r="H11" s="36"/>
      <c r="I11" s="37"/>
    </row>
    <row r="12" spans="1:9" s="38" customFormat="1" ht="18.75">
      <c r="A12" s="39" t="s">
        <v>36</v>
      </c>
      <c r="B12" s="94">
        <v>39019</v>
      </c>
      <c r="C12" s="79"/>
      <c r="D12" s="34"/>
      <c r="E12" s="79"/>
      <c r="F12" s="92">
        <f>+E12-C12</f>
        <v>0</v>
      </c>
      <c r="G12" s="40"/>
      <c r="H12" s="36"/>
      <c r="I12" s="37"/>
    </row>
    <row r="13" spans="1:9" s="31" customFormat="1" ht="15.75">
      <c r="A13" s="28" t="s">
        <v>7</v>
      </c>
      <c r="B13" s="85">
        <f>SUM(B10:B12)</f>
        <v>11888521</v>
      </c>
      <c r="C13" s="85">
        <f>SUM(C10:C11)</f>
        <v>7455058</v>
      </c>
      <c r="D13" s="41">
        <f>SUM(D10:D11)</f>
        <v>7455058</v>
      </c>
      <c r="E13" s="41">
        <f>SUM(E10:E12)</f>
        <v>7509274</v>
      </c>
      <c r="F13" s="41">
        <f>SUM(F10:F12)</f>
        <v>54216</v>
      </c>
      <c r="G13" s="81"/>
      <c r="H13" s="29"/>
      <c r="I13" s="30"/>
    </row>
    <row r="14" spans="1:9" s="38" customFormat="1" ht="15.75">
      <c r="A14" s="32" t="s">
        <v>8</v>
      </c>
      <c r="B14" s="84"/>
      <c r="C14" s="84"/>
      <c r="D14" s="34"/>
      <c r="E14" s="89"/>
      <c r="F14" s="92"/>
      <c r="G14" s="42"/>
      <c r="H14" s="36"/>
      <c r="I14" s="37"/>
    </row>
    <row r="15" spans="1:9" s="38" customFormat="1" ht="15.75">
      <c r="A15" s="39" t="s">
        <v>19</v>
      </c>
      <c r="B15" s="79"/>
      <c r="C15" s="79"/>
      <c r="D15" s="34"/>
      <c r="E15" s="75"/>
      <c r="F15" s="92"/>
      <c r="G15" s="40"/>
      <c r="H15" s="36"/>
      <c r="I15" s="37"/>
    </row>
    <row r="16" spans="1:9" s="38" customFormat="1" ht="18" customHeight="1">
      <c r="A16" s="39" t="s">
        <v>31</v>
      </c>
      <c r="B16" s="79">
        <v>-2907861</v>
      </c>
      <c r="C16" s="79">
        <v>-6376076</v>
      </c>
      <c r="D16" s="34">
        <f>C16</f>
        <v>-6376076</v>
      </c>
      <c r="E16" s="75">
        <f>D16-300000</f>
        <v>-6676076</v>
      </c>
      <c r="F16" s="92">
        <f>+E16-C16</f>
        <v>-300000</v>
      </c>
      <c r="G16" s="83" t="s">
        <v>47</v>
      </c>
      <c r="H16" s="36"/>
      <c r="I16" s="37"/>
    </row>
    <row r="17" spans="1:9" s="38" customFormat="1" ht="15.75">
      <c r="A17" s="39" t="s">
        <v>32</v>
      </c>
      <c r="B17" s="79">
        <v>-2284479</v>
      </c>
      <c r="C17" s="79">
        <v>-818565</v>
      </c>
      <c r="D17" s="34">
        <f>C17</f>
        <v>-818565</v>
      </c>
      <c r="E17" s="75">
        <f>D17-409338</f>
        <v>-1227903</v>
      </c>
      <c r="F17" s="92">
        <f>+E17-C17</f>
        <v>-409338</v>
      </c>
      <c r="G17" s="83" t="s">
        <v>47</v>
      </c>
      <c r="H17" s="36"/>
      <c r="I17" s="37"/>
    </row>
    <row r="18" spans="1:9" s="38" customFormat="1" ht="15.75">
      <c r="A18" s="39" t="s">
        <v>22</v>
      </c>
      <c r="B18" s="79">
        <v>-81474</v>
      </c>
      <c r="C18" s="79">
        <v>-313500</v>
      </c>
      <c r="D18" s="34">
        <f>C18</f>
        <v>-313500</v>
      </c>
      <c r="E18" s="75">
        <f>D18</f>
        <v>-313500</v>
      </c>
      <c r="F18" s="92">
        <f>+E18-C18</f>
        <v>0</v>
      </c>
      <c r="G18" s="83"/>
      <c r="H18" s="36"/>
      <c r="I18" s="37"/>
    </row>
    <row r="19" spans="1:9" s="38" customFormat="1" ht="15.75">
      <c r="A19" s="39" t="s">
        <v>35</v>
      </c>
      <c r="B19" s="79"/>
      <c r="C19" s="79"/>
      <c r="D19" s="34">
        <v>0</v>
      </c>
      <c r="E19" s="75">
        <v>0</v>
      </c>
      <c r="F19" s="92">
        <f aca="true" t="shared" si="0" ref="F18:F23">+E19-C19</f>
        <v>0</v>
      </c>
      <c r="G19" s="83"/>
      <c r="H19" s="36"/>
      <c r="I19" s="37"/>
    </row>
    <row r="20" spans="1:9" s="38" customFormat="1" ht="15.75">
      <c r="A20" s="39" t="s">
        <v>34</v>
      </c>
      <c r="B20" s="79"/>
      <c r="C20" s="79"/>
      <c r="D20" s="34"/>
      <c r="E20" s="75"/>
      <c r="F20" s="92"/>
      <c r="G20" s="54"/>
      <c r="H20" s="36"/>
      <c r="I20" s="37"/>
    </row>
    <row r="21" spans="1:9" s="38" customFormat="1" ht="18.75">
      <c r="A21" s="39" t="s">
        <v>24</v>
      </c>
      <c r="B21" s="79">
        <v>-2221318</v>
      </c>
      <c r="C21" s="79">
        <v>-2225446</v>
      </c>
      <c r="D21" s="34">
        <f>C21</f>
        <v>-2225446</v>
      </c>
      <c r="E21" s="75">
        <f>D21</f>
        <v>-2225446</v>
      </c>
      <c r="F21" s="92">
        <f t="shared" si="0"/>
        <v>0</v>
      </c>
      <c r="G21" s="40"/>
      <c r="H21" s="36"/>
      <c r="I21" s="37"/>
    </row>
    <row r="22" spans="1:9" s="38" customFormat="1" ht="15.75">
      <c r="A22" s="39" t="s">
        <v>26</v>
      </c>
      <c r="B22" s="79">
        <v>-4119</v>
      </c>
      <c r="C22" s="79">
        <v>-2876</v>
      </c>
      <c r="D22" s="34">
        <f>C22</f>
        <v>-2876</v>
      </c>
      <c r="E22" s="75">
        <f>D22</f>
        <v>-2876</v>
      </c>
      <c r="F22" s="92">
        <f t="shared" si="0"/>
        <v>0</v>
      </c>
      <c r="G22" s="40"/>
      <c r="H22" s="36"/>
      <c r="I22" s="37"/>
    </row>
    <row r="23" spans="1:9" s="38" customFormat="1" ht="15.75">
      <c r="A23" s="39" t="s">
        <v>46</v>
      </c>
      <c r="B23" s="79"/>
      <c r="C23" s="79"/>
      <c r="D23" s="34"/>
      <c r="E23" s="75">
        <f>B33</f>
        <v>-13517240</v>
      </c>
      <c r="F23" s="92">
        <f t="shared" si="0"/>
        <v>-13517240</v>
      </c>
      <c r="G23" s="40" t="s">
        <v>48</v>
      </c>
      <c r="H23" s="36"/>
      <c r="I23" s="37"/>
    </row>
    <row r="24" spans="1:9" s="31" customFormat="1" ht="15.75">
      <c r="A24" s="28" t="s">
        <v>20</v>
      </c>
      <c r="B24" s="85">
        <f>SUM(B16:B23)</f>
        <v>-7499251</v>
      </c>
      <c r="C24" s="85">
        <f>SUM(C16:C23)</f>
        <v>-9736463</v>
      </c>
      <c r="D24" s="85">
        <f>SUM(D16:D23)</f>
        <v>-9736463</v>
      </c>
      <c r="E24" s="85">
        <f>SUM(E16:E23)</f>
        <v>-23963041</v>
      </c>
      <c r="F24" s="85">
        <f>SUM(F16:F23)</f>
        <v>-14226578</v>
      </c>
      <c r="G24" s="43"/>
      <c r="H24" s="29"/>
      <c r="I24" s="30"/>
    </row>
    <row r="25" spans="1:9" s="38" customFormat="1" ht="15.75">
      <c r="A25" s="44" t="s">
        <v>21</v>
      </c>
      <c r="B25" s="86"/>
      <c r="C25" s="86"/>
      <c r="D25" s="45">
        <f>C25</f>
        <v>0</v>
      </c>
      <c r="E25" s="45">
        <f>D25</f>
        <v>0</v>
      </c>
      <c r="F25" s="93">
        <f>E25-C25</f>
        <v>0</v>
      </c>
      <c r="G25" s="46"/>
      <c r="H25" s="36"/>
      <c r="I25" s="37"/>
    </row>
    <row r="26" spans="1:9" s="38" customFormat="1" ht="15.75">
      <c r="A26" s="47" t="s">
        <v>9</v>
      </c>
      <c r="B26" s="79"/>
      <c r="C26" s="79"/>
      <c r="D26" s="33"/>
      <c r="E26" s="33"/>
      <c r="F26" s="89"/>
      <c r="G26" s="48"/>
      <c r="H26" s="36"/>
      <c r="I26" s="37"/>
    </row>
    <row r="27" spans="1:9" s="38" customFormat="1" ht="15.75">
      <c r="A27" s="39"/>
      <c r="B27" s="70"/>
      <c r="C27" s="79"/>
      <c r="D27" s="33"/>
      <c r="E27" s="33"/>
      <c r="F27" s="92">
        <f>E27-C27</f>
        <v>0</v>
      </c>
      <c r="G27" s="40"/>
      <c r="H27" s="36"/>
      <c r="I27" s="37"/>
    </row>
    <row r="28" spans="1:9" s="38" customFormat="1" ht="15.75">
      <c r="A28" s="32" t="s">
        <v>10</v>
      </c>
      <c r="B28" s="76">
        <v>0</v>
      </c>
      <c r="C28" s="76">
        <v>0</v>
      </c>
      <c r="D28" s="76">
        <v>0</v>
      </c>
      <c r="E28" s="76">
        <v>0</v>
      </c>
      <c r="F28" s="76">
        <v>0</v>
      </c>
      <c r="G28" s="48"/>
      <c r="H28" s="36"/>
      <c r="I28" s="37"/>
    </row>
    <row r="29" spans="1:102" s="51" customFormat="1" ht="15.75">
      <c r="A29" s="28" t="s">
        <v>11</v>
      </c>
      <c r="B29" s="71">
        <f>B28+B25+B24+B13+B8</f>
        <v>16953796</v>
      </c>
      <c r="C29" s="71">
        <f>C28+C25+C24+C13+C8</f>
        <v>500000</v>
      </c>
      <c r="D29" s="71">
        <f>D28+D25+D24+D13+D8</f>
        <v>14672391</v>
      </c>
      <c r="E29" s="71">
        <f>E28+E25+E24+E13+E8</f>
        <v>500029</v>
      </c>
      <c r="F29" s="71">
        <f>F28+F25+F24+F13+F8</f>
        <v>29</v>
      </c>
      <c r="G29" s="49" t="s">
        <v>23</v>
      </c>
      <c r="H29" s="36"/>
      <c r="I29" s="36"/>
      <c r="J29" s="50"/>
      <c r="K29" s="50"/>
      <c r="L29" s="50"/>
      <c r="M29" s="50"/>
      <c r="N29" s="50"/>
      <c r="O29" s="50"/>
      <c r="P29" s="50"/>
      <c r="Q29" s="50"/>
      <c r="R29" s="50"/>
      <c r="S29" s="50"/>
      <c r="T29" s="50"/>
      <c r="U29" s="50"/>
      <c r="V29" s="50"/>
      <c r="W29" s="50"/>
      <c r="X29" s="50"/>
      <c r="Y29" s="50"/>
      <c r="Z29" s="50"/>
      <c r="AA29" s="50"/>
      <c r="AB29" s="50"/>
      <c r="AC29" s="50"/>
      <c r="AD29" s="50"/>
      <c r="AE29" s="50"/>
      <c r="AF29" s="50"/>
      <c r="AG29" s="50"/>
      <c r="AH29" s="50"/>
      <c r="AI29" s="50"/>
      <c r="AJ29" s="50"/>
      <c r="AK29" s="50"/>
      <c r="AL29" s="50"/>
      <c r="AM29" s="50"/>
      <c r="AN29" s="50"/>
      <c r="AO29" s="50"/>
      <c r="AP29" s="50"/>
      <c r="AQ29" s="50"/>
      <c r="AR29" s="50"/>
      <c r="AS29" s="50"/>
      <c r="AT29" s="50"/>
      <c r="AU29" s="50"/>
      <c r="AV29" s="50"/>
      <c r="AW29" s="50"/>
      <c r="AX29" s="50"/>
      <c r="AY29" s="50"/>
      <c r="AZ29" s="50"/>
      <c r="BA29" s="50"/>
      <c r="BB29" s="50"/>
      <c r="BC29" s="50"/>
      <c r="BD29" s="50"/>
      <c r="BE29" s="50"/>
      <c r="BF29" s="50"/>
      <c r="BG29" s="50"/>
      <c r="BH29" s="50"/>
      <c r="BI29" s="50"/>
      <c r="BJ29" s="50"/>
      <c r="BK29" s="50"/>
      <c r="BL29" s="50"/>
      <c r="BM29" s="50"/>
      <c r="BN29" s="50"/>
      <c r="BO29" s="50"/>
      <c r="BP29" s="50"/>
      <c r="BQ29" s="50"/>
      <c r="BR29" s="50"/>
      <c r="BS29" s="50"/>
      <c r="BT29" s="50"/>
      <c r="BU29" s="50"/>
      <c r="BV29" s="50"/>
      <c r="BW29" s="50"/>
      <c r="BX29" s="50"/>
      <c r="BY29" s="50"/>
      <c r="BZ29" s="50"/>
      <c r="CA29" s="50"/>
      <c r="CB29" s="50"/>
      <c r="CC29" s="50"/>
      <c r="CD29" s="50"/>
      <c r="CE29" s="50"/>
      <c r="CF29" s="50"/>
      <c r="CG29" s="50"/>
      <c r="CH29" s="50"/>
      <c r="CI29" s="50"/>
      <c r="CJ29" s="50"/>
      <c r="CK29" s="50"/>
      <c r="CL29" s="50"/>
      <c r="CM29" s="50"/>
      <c r="CN29" s="50"/>
      <c r="CO29" s="50"/>
      <c r="CP29" s="50"/>
      <c r="CQ29" s="50"/>
      <c r="CR29" s="50"/>
      <c r="CS29" s="50"/>
      <c r="CT29" s="50"/>
      <c r="CU29" s="50"/>
      <c r="CV29" s="50"/>
      <c r="CW29" s="50"/>
      <c r="CX29" s="50"/>
    </row>
    <row r="30" spans="1:9" s="38" customFormat="1" ht="15.75">
      <c r="A30" s="47" t="s">
        <v>12</v>
      </c>
      <c r="B30" s="79"/>
      <c r="C30" s="79"/>
      <c r="D30" s="34"/>
      <c r="E30" s="52"/>
      <c r="F30" s="53"/>
      <c r="G30" s="54"/>
      <c r="H30" s="55"/>
      <c r="I30" s="37"/>
    </row>
    <row r="31" spans="1:9" s="38" customFormat="1" ht="15.75">
      <c r="A31" s="39" t="s">
        <v>30</v>
      </c>
      <c r="B31" s="74"/>
      <c r="C31" s="74"/>
      <c r="D31" s="34"/>
      <c r="E31" s="52"/>
      <c r="F31" s="92">
        <f>+E31-C31</f>
        <v>0</v>
      </c>
      <c r="G31" s="54"/>
      <c r="H31" s="55"/>
      <c r="I31" s="37"/>
    </row>
    <row r="32" spans="1:9" s="38" customFormat="1" ht="15.75">
      <c r="A32" s="78" t="s">
        <v>33</v>
      </c>
      <c r="B32" s="74"/>
      <c r="C32" s="74"/>
      <c r="D32" s="34"/>
      <c r="E32" s="52"/>
      <c r="F32" s="92">
        <f>+E32-C32</f>
        <v>0</v>
      </c>
      <c r="G32" s="54"/>
      <c r="H32" s="55"/>
      <c r="I32" s="37"/>
    </row>
    <row r="33" spans="1:9" s="38" customFormat="1" ht="18.75">
      <c r="A33" s="39" t="s">
        <v>39</v>
      </c>
      <c r="B33" s="74">
        <v>-13517240</v>
      </c>
      <c r="C33" s="74"/>
      <c r="D33" s="34">
        <f>B33</f>
        <v>-13517240</v>
      </c>
      <c r="E33" s="52"/>
      <c r="F33" s="92">
        <f>+E33-C33</f>
        <v>0</v>
      </c>
      <c r="G33" s="54"/>
      <c r="H33" s="55"/>
      <c r="I33" s="37"/>
    </row>
    <row r="34" spans="1:9" s="31" customFormat="1" ht="15.75">
      <c r="A34" s="47" t="s">
        <v>13</v>
      </c>
      <c r="B34" s="76">
        <f>SUM(B33:B33)</f>
        <v>-13517240</v>
      </c>
      <c r="C34" s="76">
        <f>SUM(C31:C33)</f>
        <v>0</v>
      </c>
      <c r="D34" s="76">
        <f>SUM(D33:D33)</f>
        <v>-13517240</v>
      </c>
      <c r="E34" s="76">
        <f>SUM(E31:E33)</f>
        <v>0</v>
      </c>
      <c r="F34" s="76">
        <f>SUM(F31:F33)</f>
        <v>0</v>
      </c>
      <c r="G34" s="82"/>
      <c r="H34" s="56"/>
      <c r="I34" s="30"/>
    </row>
    <row r="35" spans="1:9" s="31" customFormat="1" ht="15.75">
      <c r="A35" s="28" t="s">
        <v>14</v>
      </c>
      <c r="B35" s="41">
        <f>+B29+B34</f>
        <v>3436556</v>
      </c>
      <c r="C35" s="41">
        <f>+C29+C34</f>
        <v>500000</v>
      </c>
      <c r="D35" s="41">
        <f>+D29+D34</f>
        <v>1155151</v>
      </c>
      <c r="E35" s="41">
        <f>+E29+E34</f>
        <v>500029</v>
      </c>
      <c r="F35" s="41">
        <f>+F29+F34</f>
        <v>29</v>
      </c>
      <c r="G35" s="49" t="s">
        <v>23</v>
      </c>
      <c r="H35" s="29"/>
      <c r="I35" s="30"/>
    </row>
    <row r="36" spans="1:9" s="38" customFormat="1" ht="18.75">
      <c r="A36" s="58" t="s">
        <v>25</v>
      </c>
      <c r="B36" s="87">
        <v>500000</v>
      </c>
      <c r="C36" s="87">
        <v>500000</v>
      </c>
      <c r="D36" s="87">
        <v>500000</v>
      </c>
      <c r="E36" s="87">
        <v>500000</v>
      </c>
      <c r="F36" s="57">
        <f>E36-C36</f>
        <v>0</v>
      </c>
      <c r="G36" s="59"/>
      <c r="H36" s="60"/>
      <c r="I36" s="37"/>
    </row>
    <row r="37" spans="1:8" s="63" customFormat="1" ht="13.5" customHeight="1">
      <c r="A37" s="61" t="s">
        <v>15</v>
      </c>
      <c r="D37" s="62"/>
      <c r="E37" s="62"/>
      <c r="G37" s="62"/>
      <c r="H37" s="62"/>
    </row>
    <row r="38" spans="1:8" s="63" customFormat="1" ht="16.5" customHeight="1">
      <c r="A38" s="96" t="s">
        <v>41</v>
      </c>
      <c r="B38" s="96"/>
      <c r="C38" s="96"/>
      <c r="D38" s="96"/>
      <c r="E38" s="96"/>
      <c r="F38" s="96"/>
      <c r="G38" s="96"/>
      <c r="H38" s="68"/>
    </row>
    <row r="39" spans="1:9" s="63" customFormat="1" ht="18" customHeight="1">
      <c r="A39" s="96" t="s">
        <v>42</v>
      </c>
      <c r="B39" s="97"/>
      <c r="C39" s="97"/>
      <c r="D39" s="97"/>
      <c r="E39" s="97"/>
      <c r="F39" s="97"/>
      <c r="G39" s="97"/>
      <c r="H39" s="66"/>
      <c r="I39" s="67"/>
    </row>
    <row r="40" spans="1:8" s="70" customFormat="1" ht="36" customHeight="1">
      <c r="A40" s="98" t="s">
        <v>53</v>
      </c>
      <c r="B40" s="99"/>
      <c r="C40" s="99"/>
      <c r="D40" s="99"/>
      <c r="E40" s="99"/>
      <c r="F40" s="99"/>
      <c r="G40" s="99"/>
      <c r="H40" s="69"/>
    </row>
    <row r="41" spans="1:8" s="70" customFormat="1" ht="18" customHeight="1">
      <c r="A41" s="98" t="s">
        <v>52</v>
      </c>
      <c r="B41" s="99"/>
      <c r="C41" s="99"/>
      <c r="D41" s="99"/>
      <c r="E41" s="99"/>
      <c r="F41" s="99"/>
      <c r="G41" s="99"/>
      <c r="H41" s="69"/>
    </row>
    <row r="42" spans="1:7" s="63" customFormat="1" ht="16.5" customHeight="1">
      <c r="A42" s="96" t="s">
        <v>29</v>
      </c>
      <c r="B42" s="100"/>
      <c r="C42" s="100"/>
      <c r="D42" s="100"/>
      <c r="E42" s="100"/>
      <c r="F42" s="100"/>
      <c r="G42" s="100"/>
    </row>
    <row r="43" spans="1:7" s="63" customFormat="1" ht="20.25" customHeight="1">
      <c r="A43" s="96" t="s">
        <v>51</v>
      </c>
      <c r="B43" s="100"/>
      <c r="C43" s="100"/>
      <c r="D43" s="100"/>
      <c r="E43" s="100"/>
      <c r="F43" s="100"/>
      <c r="G43" s="100"/>
    </row>
    <row r="44" spans="1:7" ht="20.25" customHeight="1">
      <c r="A44" s="103" t="s">
        <v>40</v>
      </c>
      <c r="B44" s="103"/>
      <c r="C44" s="103"/>
      <c r="D44" s="103"/>
      <c r="E44" s="103"/>
      <c r="F44" s="103"/>
      <c r="G44" s="103"/>
    </row>
    <row r="45" spans="1:7" ht="24.75" customHeight="1">
      <c r="A45" s="101"/>
      <c r="B45" s="102"/>
      <c r="C45" s="102"/>
      <c r="D45" s="102"/>
      <c r="E45" s="102"/>
      <c r="F45" s="102"/>
      <c r="G45" s="102"/>
    </row>
    <row r="46" ht="12.75">
      <c r="G46" s="65"/>
    </row>
    <row r="47" ht="12.75">
      <c r="G47" s="65"/>
    </row>
    <row r="48" ht="12.75">
      <c r="G48" s="65"/>
    </row>
    <row r="49" ht="12.75">
      <c r="G49" s="65"/>
    </row>
    <row r="50" spans="1:7" ht="14.25">
      <c r="A50" s="96"/>
      <c r="B50" s="100"/>
      <c r="C50" s="100"/>
      <c r="D50" s="100"/>
      <c r="E50" s="100"/>
      <c r="F50" s="100"/>
      <c r="G50" s="100"/>
    </row>
    <row r="51" ht="12.75">
      <c r="G51" s="65"/>
    </row>
    <row r="52" ht="12.75">
      <c r="G52" s="65"/>
    </row>
    <row r="53" ht="12.75">
      <c r="G53" s="65"/>
    </row>
    <row r="54" ht="12.75">
      <c r="G54" s="65"/>
    </row>
    <row r="55" ht="12.75">
      <c r="G55" s="65"/>
    </row>
    <row r="56" ht="12.75">
      <c r="G56" s="65"/>
    </row>
    <row r="57" ht="12.75">
      <c r="G57" s="65"/>
    </row>
    <row r="58" ht="12.75">
      <c r="G58" s="65"/>
    </row>
    <row r="59" ht="12.75">
      <c r="G59" s="65"/>
    </row>
    <row r="60" ht="12.75">
      <c r="G60" s="65"/>
    </row>
    <row r="61" ht="12.75">
      <c r="G61" s="65"/>
    </row>
    <row r="62" ht="12.75">
      <c r="G62" s="65"/>
    </row>
    <row r="63" ht="12.75">
      <c r="G63" s="65"/>
    </row>
    <row r="64" ht="12.75">
      <c r="G64" s="65"/>
    </row>
    <row r="65" ht="12.75">
      <c r="G65" s="65"/>
    </row>
    <row r="66" ht="12.75">
      <c r="G66" s="65"/>
    </row>
    <row r="67" ht="12.75">
      <c r="G67" s="65"/>
    </row>
    <row r="68" ht="12.75">
      <c r="G68" s="65"/>
    </row>
    <row r="69" ht="12.75">
      <c r="G69" s="65"/>
    </row>
    <row r="70" ht="12.75">
      <c r="G70" s="65"/>
    </row>
    <row r="71" ht="12.75">
      <c r="G71" s="65"/>
    </row>
    <row r="72" ht="12.75">
      <c r="G72" s="65"/>
    </row>
    <row r="73" ht="12.75">
      <c r="G73" s="65"/>
    </row>
    <row r="74" ht="12.75">
      <c r="G74" s="65"/>
    </row>
    <row r="75" ht="12.75">
      <c r="G75" s="65"/>
    </row>
    <row r="76" ht="12.75">
      <c r="G76" s="65"/>
    </row>
    <row r="77" ht="12.75">
      <c r="G77" s="65"/>
    </row>
    <row r="78" ht="12.75">
      <c r="G78" s="65"/>
    </row>
    <row r="79" ht="12.75">
      <c r="G79" s="65"/>
    </row>
    <row r="80" ht="12.75">
      <c r="G80" s="65"/>
    </row>
    <row r="81" ht="12.75">
      <c r="G81" s="65"/>
    </row>
    <row r="82" ht="12.75">
      <c r="G82" s="65"/>
    </row>
    <row r="83" ht="12.75">
      <c r="G83" s="65"/>
    </row>
    <row r="84" ht="12.75">
      <c r="G84" s="65"/>
    </row>
    <row r="85" ht="12.75">
      <c r="G85" s="65"/>
    </row>
    <row r="86" ht="12.75">
      <c r="G86" s="65"/>
    </row>
    <row r="87" ht="12.75">
      <c r="G87" s="65"/>
    </row>
    <row r="88" ht="12.75">
      <c r="G88" s="65"/>
    </row>
    <row r="89" ht="12.75">
      <c r="G89" s="65"/>
    </row>
    <row r="90" ht="12.75">
      <c r="G90" s="65"/>
    </row>
    <row r="91" ht="12.75">
      <c r="G91" s="65"/>
    </row>
    <row r="92" ht="12.75">
      <c r="G92" s="65"/>
    </row>
    <row r="93" ht="12.75">
      <c r="G93" s="65"/>
    </row>
    <row r="94" ht="12.75">
      <c r="G94" s="65"/>
    </row>
    <row r="95" ht="12.75">
      <c r="G95" s="65"/>
    </row>
    <row r="96" ht="12.75">
      <c r="G96" s="65"/>
    </row>
    <row r="97" ht="12.75">
      <c r="G97" s="65"/>
    </row>
    <row r="98" ht="12.75">
      <c r="G98" s="65"/>
    </row>
    <row r="99" ht="12.75">
      <c r="G99" s="65"/>
    </row>
    <row r="100" ht="12.75">
      <c r="G100" s="65"/>
    </row>
    <row r="101" ht="12.75">
      <c r="G101" s="65"/>
    </row>
    <row r="102" ht="12.75">
      <c r="G102" s="65"/>
    </row>
    <row r="103" ht="12.75">
      <c r="G103" s="65"/>
    </row>
    <row r="104" ht="12.75">
      <c r="G104" s="65"/>
    </row>
    <row r="105" ht="12.75">
      <c r="G105" s="65"/>
    </row>
    <row r="106" ht="12.75">
      <c r="G106" s="65"/>
    </row>
    <row r="107" ht="12.75">
      <c r="G107" s="65"/>
    </row>
    <row r="108" ht="12.75">
      <c r="G108" s="65"/>
    </row>
    <row r="109" ht="12.75">
      <c r="G109" s="65"/>
    </row>
    <row r="110" ht="12.75">
      <c r="G110" s="65"/>
    </row>
    <row r="111" ht="12.75">
      <c r="G111" s="65"/>
    </row>
    <row r="112" ht="12.75">
      <c r="G112" s="65"/>
    </row>
    <row r="113" ht="12.75">
      <c r="G113" s="65"/>
    </row>
    <row r="114" ht="12.75">
      <c r="G114" s="65"/>
    </row>
    <row r="115" ht="12.75">
      <c r="G115" s="65"/>
    </row>
    <row r="116" ht="12.75">
      <c r="G116" s="65"/>
    </row>
    <row r="117" ht="12.75">
      <c r="G117" s="65"/>
    </row>
    <row r="118" ht="12.75">
      <c r="G118" s="65"/>
    </row>
    <row r="119" ht="12.75">
      <c r="G119" s="65"/>
    </row>
    <row r="120" ht="12.75">
      <c r="G120" s="65"/>
    </row>
    <row r="121" ht="12.75">
      <c r="G121" s="65"/>
    </row>
    <row r="122" ht="12.75">
      <c r="G122" s="65"/>
    </row>
    <row r="123" ht="12.75">
      <c r="G123" s="65"/>
    </row>
    <row r="124" ht="12.75">
      <c r="G124" s="65"/>
    </row>
    <row r="125" ht="12.75">
      <c r="G125" s="65"/>
    </row>
    <row r="126" ht="12.75">
      <c r="G126" s="65"/>
    </row>
    <row r="127" ht="12.75">
      <c r="G127" s="65"/>
    </row>
    <row r="128" ht="12.75">
      <c r="G128" s="65"/>
    </row>
    <row r="129" ht="12.75">
      <c r="G129" s="65"/>
    </row>
    <row r="130" ht="12.75">
      <c r="G130" s="65"/>
    </row>
  </sheetData>
  <mergeCells count="10">
    <mergeCell ref="A50:G50"/>
    <mergeCell ref="A43:G43"/>
    <mergeCell ref="A45:G45"/>
    <mergeCell ref="A41:G41"/>
    <mergeCell ref="A42:G42"/>
    <mergeCell ref="A44:G44"/>
    <mergeCell ref="A2:G2"/>
    <mergeCell ref="A39:G39"/>
    <mergeCell ref="A40:G40"/>
    <mergeCell ref="A38:G38"/>
  </mergeCells>
  <printOptions/>
  <pageMargins left="0.38" right="0.25" top="0.46" bottom="0.4" header="0.2" footer="0.23"/>
  <pageSetup fitToHeight="1" fitToWidth="1" horizontalDpi="600" verticalDpi="600" orientation="landscape" scale="6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 County Budget Office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thurmand</dc:creator>
  <cp:keywords/>
  <dc:description/>
  <cp:lastModifiedBy>Budget</cp:lastModifiedBy>
  <cp:lastPrinted>2007-03-14T23:23:02Z</cp:lastPrinted>
  <dcterms:created xsi:type="dcterms:W3CDTF">2004-04-29T20:01:27Z</dcterms:created>
  <dcterms:modified xsi:type="dcterms:W3CDTF">2007-03-29T22:10:59Z</dcterms:modified>
  <cp:category/>
  <cp:version/>
  <cp:contentType/>
  <cp:contentStatus/>
</cp:coreProperties>
</file>