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345" activeTab="0"/>
  </bookViews>
  <sheets>
    <sheet name="fiscal note 2004 June Svc Chng" sheetId="1" r:id="rId1"/>
  </sheets>
  <definedNames>
    <definedName name="FIVE">#REF!</definedName>
    <definedName name="FOUR">#REF!</definedName>
    <definedName name="ONE">#REF!</definedName>
    <definedName name="_xlnm.Print_Area" localSheetId="0">'fiscal note 2004 June Svc Chng'!$A$1:$F$49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<sst xmlns="http://schemas.openxmlformats.org/spreadsheetml/2006/main" count="50" uniqueCount="34">
  <si>
    <t>FISCAL NOTE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</si>
  <si>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</si>
  <si>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</si>
  <si>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</si>
  <si>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</si>
  <si>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</si>
  <si>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</si>
  <si>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</si>
  <si>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</si>
  <si>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</si>
  <si>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</si>
  <si>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</si>
  <si>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>Expenditures by Categories:</t>
  </si>
  <si>
    <t>Other</t>
  </si>
  <si>
    <t>Fund Balance</t>
  </si>
  <si>
    <t>Affected Agencies:  Transit</t>
  </si>
  <si>
    <t>Public Transportation</t>
  </si>
  <si>
    <t>Transit</t>
  </si>
  <si>
    <t>Ordinance/Motion No.:  2004-XXXX</t>
  </si>
  <si>
    <t>Note Prepared By:  xxxx</t>
  </si>
  <si>
    <t>Note Reviewed By:  xxxx</t>
  </si>
  <si>
    <t>Standard Diesel</t>
  </si>
  <si>
    <t>Artic Diesel</t>
  </si>
  <si>
    <t>Dual Mode</t>
  </si>
  <si>
    <t>Hours are changing due to the September 2004 service plan as follows by fleet type:</t>
  </si>
  <si>
    <t>Artic Trolley</t>
  </si>
  <si>
    <t>The 2004 marginal cost by fleet type, based on the adopted budget is as follows; cost growth for 2005 and 2006 is estimated at 3% annually:</t>
  </si>
  <si>
    <t>Hours are changing due to the June 2004 service plan as follows by fleet type:</t>
  </si>
  <si>
    <t>Net Hours</t>
  </si>
  <si>
    <t>Title:  2004 June, 2004 September and 2005 June Service Changes</t>
  </si>
  <si>
    <r>
      <t xml:space="preserve">Hours are changing due to the </t>
    </r>
    <r>
      <rPr>
        <sz val="8"/>
        <color indexed="8"/>
        <rFont val="Arial"/>
        <family val="2"/>
      </rPr>
      <t>June</t>
    </r>
    <r>
      <rPr>
        <sz val="8"/>
        <rFont val="Arial"/>
        <family val="2"/>
      </rPr>
      <t xml:space="preserve"> 2005 service plan as follows by fleet type:</t>
    </r>
  </si>
  <si>
    <t>Salaries and benefits in the each year's marginal cost are as follows, by fleet type:</t>
  </si>
  <si>
    <t>New fare paying ridership is estimated at 12 riders per added service hour, with an average fare of $0.7747 per ride.</t>
  </si>
  <si>
    <t>Impact of the above legislation on the fiscal affairs of King County is estimated to be: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</si>
</sst>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9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0" fontId="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left"/>
      <protection/>
    </xf>
    <xf numFmtId="0" fontId="11" fillId="0" borderId="0" xfId="19" applyFont="1" applyAlignment="1">
      <alignment horizontal="centerContinuous"/>
      <protection/>
    </xf>
    <xf numFmtId="0" fontId="11" fillId="0" borderId="1" xfId="19" applyFont="1" applyBorder="1" applyAlignment="1">
      <alignment horizontal="left"/>
      <protection/>
    </xf>
    <xf numFmtId="0" fontId="11" fillId="0" borderId="2" xfId="19" applyFont="1" applyBorder="1" applyAlignment="1">
      <alignment horizontal="centerContinuous"/>
      <protection/>
    </xf>
    <xf numFmtId="0" fontId="11" fillId="0" borderId="3" xfId="19" applyFont="1" applyBorder="1" applyAlignment="1">
      <alignment horizontal="centerContinuous"/>
      <protection/>
    </xf>
    <xf numFmtId="0" fontId="11" fillId="0" borderId="4" xfId="19" applyFont="1" applyBorder="1" applyAlignment="1">
      <alignment horizontal="left"/>
      <protection/>
    </xf>
    <xf numFmtId="0" fontId="11" fillId="0" borderId="0" xfId="19" applyFont="1" applyBorder="1" applyAlignment="1">
      <alignment horizontal="centerContinuous"/>
      <protection/>
    </xf>
    <xf numFmtId="0" fontId="11" fillId="0" borderId="5" xfId="19" applyFont="1" applyBorder="1">
      <alignment/>
      <protection/>
    </xf>
    <xf numFmtId="0" fontId="11" fillId="0" borderId="4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11" fillId="0" borderId="6" xfId="19" applyFont="1" applyBorder="1">
      <alignment/>
      <protection/>
    </xf>
    <xf numFmtId="0" fontId="11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9" xfId="19" applyFont="1" applyBorder="1" applyAlignment="1">
      <alignment wrapText="1"/>
      <protection/>
    </xf>
    <xf numFmtId="190" fontId="11" fillId="0" borderId="10" xfId="19" applyNumberFormat="1" applyFont="1" applyBorder="1">
      <alignment/>
      <protection/>
    </xf>
    <xf numFmtId="0" fontId="11" fillId="0" borderId="10" xfId="19" applyFont="1" applyBorder="1" applyAlignment="1">
      <alignment horizontal="center" wrapText="1"/>
      <protection/>
    </xf>
    <xf numFmtId="3" fontId="11" fillId="0" borderId="10" xfId="19" applyNumberFormat="1" applyFont="1" applyBorder="1">
      <alignment/>
      <protection/>
    </xf>
    <xf numFmtId="3" fontId="11" fillId="0" borderId="11" xfId="19" applyNumberFormat="1" applyFont="1" applyBorder="1">
      <alignment/>
      <protection/>
    </xf>
    <xf numFmtId="3" fontId="11" fillId="0" borderId="12" xfId="19" applyNumberFormat="1" applyFont="1" applyBorder="1">
      <alignment/>
      <protection/>
    </xf>
    <xf numFmtId="3" fontId="11" fillId="0" borderId="10" xfId="19" applyNumberFormat="1" applyFont="1" applyBorder="1" applyAlignment="1">
      <alignment horizontal="right"/>
      <protection/>
    </xf>
    <xf numFmtId="3" fontId="11" fillId="0" borderId="11" xfId="19" applyNumberFormat="1" applyFont="1" applyBorder="1" applyAlignment="1">
      <alignment horizontal="right"/>
      <protection/>
    </xf>
    <xf numFmtId="3" fontId="11" fillId="0" borderId="12" xfId="19" applyNumberFormat="1" applyFont="1" applyBorder="1" applyAlignment="1">
      <alignment horizontal="right"/>
      <protection/>
    </xf>
    <xf numFmtId="0" fontId="11" fillId="0" borderId="13" xfId="19" applyFont="1" applyBorder="1">
      <alignment/>
      <protection/>
    </xf>
    <xf numFmtId="0" fontId="11" fillId="0" borderId="14" xfId="19" applyFont="1" applyBorder="1">
      <alignment/>
      <protection/>
    </xf>
    <xf numFmtId="3" fontId="11" fillId="0" borderId="0" xfId="19" applyNumberFormat="1" applyFont="1">
      <alignment/>
      <protection/>
    </xf>
    <xf numFmtId="0" fontId="10" fillId="0" borderId="0" xfId="19" applyFont="1" applyBorder="1">
      <alignment/>
      <protection/>
    </xf>
    <xf numFmtId="190" fontId="11" fillId="0" borderId="10" xfId="19" applyNumberFormat="1" applyFont="1" applyBorder="1" applyAlignment="1">
      <alignment horizontal="center" wrapText="1"/>
      <protection/>
    </xf>
    <xf numFmtId="0" fontId="11" fillId="0" borderId="9" xfId="19" applyFont="1" applyBorder="1">
      <alignment/>
      <protection/>
    </xf>
    <xf numFmtId="190" fontId="11" fillId="0" borderId="10" xfId="19" applyNumberFormat="1" applyFont="1" applyBorder="1" applyAlignment="1">
      <alignment horizontal="right"/>
      <protection/>
    </xf>
    <xf numFmtId="190" fontId="11" fillId="0" borderId="10" xfId="19" applyNumberFormat="1" applyFont="1" applyBorder="1" applyAlignment="1">
      <alignment horizontal="center"/>
      <protection/>
    </xf>
    <xf numFmtId="0" fontId="11" fillId="0" borderId="15" xfId="19" applyFont="1" applyBorder="1">
      <alignment/>
      <protection/>
    </xf>
    <xf numFmtId="0" fontId="11" fillId="0" borderId="16" xfId="19" applyFont="1" applyBorder="1" applyAlignment="1">
      <alignment horizontal="center"/>
      <protection/>
    </xf>
    <xf numFmtId="0" fontId="11" fillId="0" borderId="17" xfId="19" applyFont="1" applyBorder="1" applyAlignment="1">
      <alignment horizontal="center"/>
      <protection/>
    </xf>
    <xf numFmtId="0" fontId="11" fillId="0" borderId="18" xfId="19" applyFont="1" applyBorder="1" applyAlignment="1">
      <alignment horizontal="center"/>
      <protection/>
    </xf>
    <xf numFmtId="0" fontId="11" fillId="0" borderId="19" xfId="19" applyFont="1" applyBorder="1" applyAlignment="1">
      <alignment horizontal="center"/>
      <protection/>
    </xf>
    <xf numFmtId="0" fontId="11" fillId="0" borderId="18" xfId="19" applyFont="1" applyBorder="1">
      <alignment/>
      <protection/>
    </xf>
    <xf numFmtId="0" fontId="11" fillId="0" borderId="19" xfId="19" applyFont="1" applyBorder="1">
      <alignment/>
      <protection/>
    </xf>
    <xf numFmtId="0" fontId="11" fillId="0" borderId="20" xfId="19" applyFont="1" applyBorder="1">
      <alignment/>
      <protection/>
    </xf>
    <xf numFmtId="0" fontId="11" fillId="0" borderId="21" xfId="19" applyFont="1" applyBorder="1">
      <alignment/>
      <protection/>
    </xf>
    <xf numFmtId="0" fontId="3" fillId="0" borderId="0" xfId="19" applyFont="1">
      <alignment/>
      <protection/>
    </xf>
    <xf numFmtId="173" fontId="0" fillId="0" borderId="10" xfId="15" applyNumberFormat="1" applyBorder="1" applyAlignment="1">
      <alignment/>
    </xf>
    <xf numFmtId="173" fontId="0" fillId="0" borderId="12" xfId="15" applyNumberFormat="1" applyBorder="1" applyAlignment="1">
      <alignment/>
    </xf>
    <xf numFmtId="0" fontId="13" fillId="0" borderId="0" xfId="19" applyFont="1" applyAlignment="1">
      <alignment horizontal="left" vertical="center" wrapText="1"/>
      <protection/>
    </xf>
    <xf numFmtId="0" fontId="13" fillId="0" borderId="0" xfId="19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3" fontId="13" fillId="0" borderId="0" xfId="19" applyNumberFormat="1" applyFont="1" applyAlignment="1">
      <alignment horizontal="right" vertical="center" wrapText="1"/>
      <protection/>
    </xf>
    <xf numFmtId="192" fontId="13" fillId="0" borderId="0" xfId="19" applyNumberFormat="1" applyFont="1" applyAlignment="1">
      <alignment horizontal="right" vertical="center"/>
      <protection/>
    </xf>
    <xf numFmtId="191" fontId="0" fillId="0" borderId="22" xfId="15" applyNumberFormat="1" applyBorder="1" applyAlignment="1">
      <alignment/>
    </xf>
    <xf numFmtId="191" fontId="11" fillId="0" borderId="11" xfId="19" applyNumberFormat="1" applyFont="1" applyBorder="1">
      <alignment/>
      <protection/>
    </xf>
    <xf numFmtId="191" fontId="0" fillId="0" borderId="10" xfId="15" applyNumberFormat="1" applyBorder="1" applyAlignment="1">
      <alignment/>
    </xf>
    <xf numFmtId="191" fontId="11" fillId="0" borderId="10" xfId="15" applyNumberFormat="1" applyFont="1" applyBorder="1" applyAlignment="1">
      <alignment/>
    </xf>
    <xf numFmtId="191" fontId="11" fillId="0" borderId="11" xfId="15" applyNumberFormat="1" applyFont="1" applyBorder="1" applyAlignment="1">
      <alignment/>
    </xf>
    <xf numFmtId="191" fontId="11" fillId="0" borderId="12" xfId="15" applyNumberFormat="1" applyFont="1" applyBorder="1" applyAlignment="1">
      <alignment/>
    </xf>
    <xf numFmtId="191" fontId="11" fillId="0" borderId="12" xfId="19" applyNumberFormat="1" applyFont="1" applyBorder="1">
      <alignment/>
      <protection/>
    </xf>
    <xf numFmtId="191" fontId="11" fillId="0" borderId="10" xfId="19" applyNumberFormat="1" applyFont="1" applyBorder="1">
      <alignment/>
      <protection/>
    </xf>
    <xf numFmtId="191" fontId="0" fillId="0" borderId="0" xfId="19" applyNumberFormat="1" applyFont="1" applyBorder="1">
      <alignment/>
      <protection/>
    </xf>
    <xf numFmtId="191" fontId="10" fillId="0" borderId="14" xfId="19" applyNumberFormat="1" applyFont="1" applyBorder="1">
      <alignment/>
      <protection/>
    </xf>
    <xf numFmtId="191" fontId="10" fillId="0" borderId="23" xfId="19" applyNumberFormat="1" applyFont="1" applyBorder="1">
      <alignment/>
      <protection/>
    </xf>
    <xf numFmtId="3" fontId="13" fillId="0" borderId="0" xfId="19" applyNumberFormat="1" applyFont="1" applyFill="1" applyAlignment="1">
      <alignment horizontal="right" vertical="center" wrapText="1"/>
      <protection/>
    </xf>
    <xf numFmtId="3" fontId="0" fillId="0" borderId="0" xfId="19" applyNumberFormat="1" applyFont="1" applyFill="1">
      <alignment/>
      <protection/>
    </xf>
    <xf numFmtId="191" fontId="11" fillId="0" borderId="11" xfId="19" applyNumberFormat="1" applyFont="1" applyFill="1" applyBorder="1">
      <alignment/>
      <protection/>
    </xf>
    <xf numFmtId="191" fontId="11" fillId="0" borderId="12" xfId="19" applyNumberFormat="1" applyFont="1" applyFill="1" applyBorder="1">
      <alignment/>
      <protection/>
    </xf>
    <xf numFmtId="0" fontId="13" fillId="0" borderId="0" xfId="19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3" fillId="0" borderId="0" xfId="19" applyFont="1" applyBorder="1" applyAlignment="1">
      <alignment horizontal="left" vertical="center"/>
      <protection/>
    </xf>
    <xf numFmtId="192" fontId="13" fillId="0" borderId="0" xfId="19" applyNumberFormat="1" applyFont="1" applyBorder="1" applyAlignment="1">
      <alignment horizontal="right" vertical="center"/>
      <protection/>
    </xf>
    <xf numFmtId="0" fontId="13" fillId="0" borderId="24" xfId="19" applyFont="1" applyBorder="1" applyAlignment="1">
      <alignment horizontal="left" vertical="center"/>
      <protection/>
    </xf>
    <xf numFmtId="192" fontId="13" fillId="0" borderId="24" xfId="19" applyNumberFormat="1" applyFont="1" applyBorder="1" applyAlignment="1">
      <alignment horizontal="right" vertical="center"/>
      <protection/>
    </xf>
    <xf numFmtId="0" fontId="13" fillId="0" borderId="24" xfId="19" applyFont="1" applyBorder="1" applyAlignment="1">
      <alignment horizontal="left" vertical="center" wrapText="1"/>
      <protection/>
    </xf>
    <xf numFmtId="3" fontId="13" fillId="0" borderId="24" xfId="19" applyNumberFormat="1" applyFont="1" applyBorder="1" applyAlignment="1">
      <alignment horizontal="right" vertical="center" wrapText="1"/>
      <protection/>
    </xf>
    <xf numFmtId="0" fontId="13" fillId="0" borderId="24" xfId="19" applyFont="1" applyBorder="1" applyAlignment="1">
      <alignment horizontal="left" wrapText="1"/>
      <protection/>
    </xf>
    <xf numFmtId="1" fontId="13" fillId="0" borderId="24" xfId="0" applyNumberFormat="1" applyFont="1" applyBorder="1" applyAlignment="1">
      <alignment horizontal="right" wrapText="1"/>
    </xf>
    <xf numFmtId="3" fontId="13" fillId="0" borderId="24" xfId="0" applyNumberFormat="1" applyFont="1" applyBorder="1" applyAlignment="1">
      <alignment horizontal="right" wrapText="1"/>
    </xf>
    <xf numFmtId="0" fontId="10" fillId="0" borderId="15" xfId="19" applyFont="1" applyBorder="1" applyAlignment="1">
      <alignment/>
      <protection/>
    </xf>
    <xf numFmtId="0" fontId="10" fillId="0" borderId="25" xfId="19" applyFont="1" applyBorder="1" applyAlignment="1">
      <alignment horizontal="center" wrapText="1"/>
      <protection/>
    </xf>
    <xf numFmtId="0" fontId="10" fillId="0" borderId="25" xfId="19" applyFont="1" applyBorder="1" applyAlignment="1">
      <alignment horizontal="center"/>
      <protection/>
    </xf>
    <xf numFmtId="0" fontId="10" fillId="0" borderId="26" xfId="19" applyFont="1" applyBorder="1" applyAlignment="1">
      <alignment horizontal="center"/>
      <protection/>
    </xf>
    <xf numFmtId="0" fontId="10" fillId="0" borderId="27" xfId="19" applyFont="1" applyBorder="1" applyAlignment="1">
      <alignment horizontal="center"/>
      <protection/>
    </xf>
    <xf numFmtId="191" fontId="10" fillId="0" borderId="28" xfId="17" applyNumberFormat="1" applyFont="1" applyBorder="1" applyAlignment="1">
      <alignment horizontal="right"/>
    </xf>
    <xf numFmtId="191" fontId="10" fillId="0" borderId="23" xfId="17" applyNumberFormat="1" applyFont="1" applyBorder="1" applyAlignment="1">
      <alignment horizontal="right"/>
    </xf>
    <xf numFmtId="0" fontId="14" fillId="0" borderId="16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3" fontId="13" fillId="0" borderId="24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3" fontId="13" fillId="0" borderId="0" xfId="19" applyNumberFormat="1" applyFont="1" applyBorder="1" applyAlignment="1">
      <alignment horizontal="right" vertical="center" wrapText="1"/>
      <protection/>
    </xf>
    <xf numFmtId="0" fontId="14" fillId="0" borderId="0" xfId="0" applyFont="1" applyBorder="1" applyAlignment="1">
      <alignment horizontal="right" wrapText="1"/>
    </xf>
    <xf numFmtId="3" fontId="13" fillId="0" borderId="0" xfId="19" applyNumberFormat="1" applyFont="1" applyBorder="1" applyAlignment="1">
      <alignment horizontal="right" wrapText="1"/>
      <protection/>
    </xf>
    <xf numFmtId="0" fontId="13" fillId="0" borderId="0" xfId="19" applyFont="1" applyAlignment="1">
      <alignment horizontal="left" wrapText="1"/>
      <protection/>
    </xf>
    <xf numFmtId="0" fontId="13" fillId="0" borderId="0" xfId="1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13" fillId="0" borderId="0" xfId="19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0" borderId="0" xfId="19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70">
      <selection activeCell="A10" sqref="A10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9"/>
      <c r="B1" s="10"/>
      <c r="C1" s="11" t="s">
        <v>0</v>
      </c>
      <c r="D1" s="10"/>
      <c r="E1" s="10"/>
      <c r="F1" s="10"/>
      <c r="G1" s="1"/>
      <c r="H1" s="1"/>
    </row>
    <row r="2" spans="1:7" ht="14.25" thickBot="1">
      <c r="A2" s="12"/>
      <c r="B2" s="13"/>
      <c r="C2" s="13"/>
      <c r="D2" s="13"/>
      <c r="E2" s="13"/>
      <c r="F2" s="13"/>
      <c r="G2" s="3"/>
    </row>
    <row r="3" spans="1:7" ht="18" customHeight="1" thickTop="1">
      <c r="A3" s="14" t="s">
        <v>18</v>
      </c>
      <c r="B3" s="15"/>
      <c r="C3" s="15"/>
      <c r="D3" s="15"/>
      <c r="E3" s="15"/>
      <c r="F3" s="16"/>
      <c r="G3" s="3"/>
    </row>
    <row r="4" spans="1:7" ht="18" customHeight="1">
      <c r="A4" s="17" t="s">
        <v>29</v>
      </c>
      <c r="B4" s="18"/>
      <c r="C4" s="18"/>
      <c r="D4" s="18"/>
      <c r="E4" s="18"/>
      <c r="F4" s="19"/>
      <c r="G4" s="3"/>
    </row>
    <row r="5" spans="1:6" ht="18" customHeight="1">
      <c r="A5" s="20" t="s">
        <v>15</v>
      </c>
      <c r="B5" s="21"/>
      <c r="C5" s="22"/>
      <c r="D5" s="23"/>
      <c r="E5" s="21"/>
      <c r="F5" s="19"/>
    </row>
    <row r="6" spans="1:6" ht="18" customHeight="1">
      <c r="A6" s="20" t="s">
        <v>19</v>
      </c>
      <c r="B6" s="21"/>
      <c r="C6" s="21"/>
      <c r="D6" s="21"/>
      <c r="E6" s="21"/>
      <c r="F6" s="19"/>
    </row>
    <row r="7" spans="1:6" ht="18" customHeight="1" thickBot="1">
      <c r="A7" s="24" t="s">
        <v>20</v>
      </c>
      <c r="B7" s="25"/>
      <c r="C7" s="25"/>
      <c r="D7" s="25"/>
      <c r="E7" s="25"/>
      <c r="F7" s="26"/>
    </row>
    <row r="8" spans="1:7" ht="18" customHeight="1" thickTop="1">
      <c r="A8" s="27"/>
      <c r="B8" s="27"/>
      <c r="C8" s="21"/>
      <c r="D8" s="21"/>
      <c r="E8" s="21"/>
      <c r="F8" s="21"/>
      <c r="G8" s="8"/>
    </row>
    <row r="9" spans="1:6" ht="18" customHeight="1">
      <c r="A9" s="21" t="s">
        <v>33</v>
      </c>
      <c r="B9" s="27"/>
      <c r="C9" s="27"/>
      <c r="D9" s="27"/>
      <c r="E9" s="27"/>
      <c r="F9" s="27"/>
    </row>
    <row r="10" spans="1:7" ht="18" customHeight="1" thickBot="1">
      <c r="A10" s="28" t="s">
        <v>1</v>
      </c>
      <c r="B10" s="27"/>
      <c r="C10" s="27"/>
      <c r="D10" s="27"/>
      <c r="E10" s="27"/>
      <c r="F10" s="27"/>
      <c r="G10" s="8"/>
    </row>
    <row r="11" spans="1:6" ht="27">
      <c r="A11" s="89" t="s">
        <v>2</v>
      </c>
      <c r="B11" s="90" t="s">
        <v>3</v>
      </c>
      <c r="C11" s="90" t="s">
        <v>4</v>
      </c>
      <c r="D11" s="91">
        <v>2004</v>
      </c>
      <c r="E11" s="92">
        <v>2005</v>
      </c>
      <c r="F11" s="93">
        <v>2006</v>
      </c>
    </row>
    <row r="12" spans="1:6" ht="13.5">
      <c r="A12" s="29" t="s">
        <v>16</v>
      </c>
      <c r="B12" s="30">
        <v>4640</v>
      </c>
      <c r="C12" s="31" t="s">
        <v>14</v>
      </c>
      <c r="D12" s="76">
        <f>SUM(D32:D38)*12*0.7747</f>
        <v>13095.789486549987</v>
      </c>
      <c r="E12" s="76">
        <f>SUM(E32:E38)*12*0.7747</f>
        <v>35645.17536432</v>
      </c>
      <c r="F12" s="77">
        <f>SUM(F32:F38)*12*0.7747</f>
        <v>37066.16078244005</v>
      </c>
    </row>
    <row r="13" spans="1:6" ht="13.5">
      <c r="A13" s="29"/>
      <c r="B13" s="30"/>
      <c r="C13" s="31"/>
      <c r="D13" s="32"/>
      <c r="E13" s="33"/>
      <c r="F13" s="34"/>
    </row>
    <row r="14" spans="1:6" ht="13.5">
      <c r="A14" s="29"/>
      <c r="B14" s="30"/>
      <c r="C14" s="31"/>
      <c r="D14" s="35"/>
      <c r="E14" s="36"/>
      <c r="F14" s="37"/>
    </row>
    <row r="15" spans="1:6" ht="18" customHeight="1" thickBot="1">
      <c r="A15" s="38" t="s">
        <v>10</v>
      </c>
      <c r="B15" s="39"/>
      <c r="C15" s="39"/>
      <c r="D15" s="72">
        <f>SUM(D12:D14)</f>
        <v>13095.789486549987</v>
      </c>
      <c r="E15" s="72">
        <f>SUM(E12:E14)</f>
        <v>35645.17536432</v>
      </c>
      <c r="F15" s="73">
        <f>SUM(F12:F14)</f>
        <v>37066.16078244005</v>
      </c>
    </row>
    <row r="16" spans="1:6" ht="18" customHeight="1">
      <c r="A16" s="27"/>
      <c r="B16" s="27"/>
      <c r="C16" s="27"/>
      <c r="D16" s="40"/>
      <c r="E16" s="40"/>
      <c r="F16" s="40"/>
    </row>
    <row r="17" spans="1:6" ht="18" customHeight="1" thickBot="1">
      <c r="A17" s="41" t="s">
        <v>5</v>
      </c>
      <c r="B17" s="21"/>
      <c r="C17" s="27"/>
      <c r="D17" s="27"/>
      <c r="E17" s="27"/>
      <c r="F17" s="27"/>
    </row>
    <row r="18" spans="1:6" ht="27">
      <c r="A18" s="89" t="s">
        <v>2</v>
      </c>
      <c r="B18" s="90" t="s">
        <v>3</v>
      </c>
      <c r="C18" s="90" t="s">
        <v>6</v>
      </c>
      <c r="D18" s="91">
        <v>2004</v>
      </c>
      <c r="E18" s="92">
        <v>2005</v>
      </c>
      <c r="F18" s="93">
        <v>2006</v>
      </c>
    </row>
    <row r="19" spans="1:6" ht="13.5">
      <c r="A19" s="29" t="s">
        <v>16</v>
      </c>
      <c r="B19" s="30">
        <v>4640</v>
      </c>
      <c r="C19" s="42" t="s">
        <v>17</v>
      </c>
      <c r="D19" s="64">
        <f>(D$33+D$36)*D41+(D$32+D$34+D$37)*D42+D$35*D43+D$38*D44</f>
        <v>93609.43044612168</v>
      </c>
      <c r="E19" s="65">
        <f>(E$33+E$36)*E41+(E$32+E$34+E$37)*E42+E$35*E43+E$38*E44</f>
        <v>267831.9638156674</v>
      </c>
      <c r="F19" s="63">
        <f>(F$33+F$36)*F41+(F$32+F$34+F$37)*F42+F$35*F43+F$38*F44</f>
        <v>290849.6361524462</v>
      </c>
    </row>
    <row r="20" spans="1:6" ht="18" customHeight="1">
      <c r="A20" s="43"/>
      <c r="B20" s="44"/>
      <c r="C20" s="45"/>
      <c r="D20" s="33"/>
      <c r="E20" s="56"/>
      <c r="F20" s="57"/>
    </row>
    <row r="21" spans="1:6" ht="18" customHeight="1">
      <c r="A21" s="43"/>
      <c r="B21" s="44"/>
      <c r="C21" s="45"/>
      <c r="D21" s="33"/>
      <c r="E21" s="56"/>
      <c r="F21" s="57"/>
    </row>
    <row r="22" spans="1:7" ht="18" customHeight="1" thickBot="1">
      <c r="A22" s="38" t="s">
        <v>10</v>
      </c>
      <c r="B22" s="39"/>
      <c r="C22" s="39"/>
      <c r="D22" s="94">
        <f>SUM(D19:D21)</f>
        <v>93609.43044612168</v>
      </c>
      <c r="E22" s="94">
        <f>SUM(E19:E21)</f>
        <v>267831.9638156674</v>
      </c>
      <c r="F22" s="95">
        <f>SUM(F19:F21)</f>
        <v>290849.6361524462</v>
      </c>
      <c r="G22" s="4"/>
    </row>
    <row r="23" spans="1:6" ht="18" customHeight="1">
      <c r="A23" s="27"/>
      <c r="B23" s="27"/>
      <c r="C23" s="27"/>
      <c r="D23" s="40"/>
      <c r="E23" s="40"/>
      <c r="F23" s="40"/>
    </row>
    <row r="24" spans="1:6" ht="18" customHeight="1" thickBot="1">
      <c r="A24" s="41" t="s">
        <v>12</v>
      </c>
      <c r="B24" s="21"/>
      <c r="C24" s="21"/>
      <c r="D24" s="27"/>
      <c r="E24" s="27"/>
      <c r="F24" s="27"/>
    </row>
    <row r="25" spans="1:8" ht="18" customHeight="1">
      <c r="A25" s="46"/>
      <c r="B25" s="47"/>
      <c r="C25" s="48"/>
      <c r="D25" s="91">
        <v>2004</v>
      </c>
      <c r="E25" s="92">
        <v>2005</v>
      </c>
      <c r="F25" s="93">
        <v>2006</v>
      </c>
      <c r="G25" s="5"/>
      <c r="H25" s="5"/>
    </row>
    <row r="26" spans="1:8" ht="18" customHeight="1">
      <c r="A26" s="43" t="s">
        <v>7</v>
      </c>
      <c r="B26" s="49"/>
      <c r="C26" s="50"/>
      <c r="D26" s="64">
        <f>(D$33+D$36)*D45+(D$32+D$34+D$37)*D46+D$35*D47+D$38*D48</f>
        <v>79155.11528891018</v>
      </c>
      <c r="E26" s="65">
        <f>(E$33+E$36)*E45+(E$32+E$34+E$37)*E46+E$35*E47+E$38*E48</f>
        <v>221173.59806479095</v>
      </c>
      <c r="F26" s="63">
        <f>(F$33+F$36)*F45+(F$32+F$34+F$37)*F46+F$35*F47+F$38*F48</f>
        <v>237172.4375467836</v>
      </c>
      <c r="G26" s="5"/>
      <c r="H26" s="5"/>
    </row>
    <row r="27" spans="1:8" ht="18" customHeight="1">
      <c r="A27" s="43" t="s">
        <v>8</v>
      </c>
      <c r="B27" s="51"/>
      <c r="C27" s="52"/>
      <c r="D27" s="66">
        <f>+D22-D26</f>
        <v>14454.315157211502</v>
      </c>
      <c r="E27" s="67">
        <f>+E22-E26</f>
        <v>46658.36575087643</v>
      </c>
      <c r="F27" s="68">
        <f>+F22-F26</f>
        <v>53677.19860566262</v>
      </c>
      <c r="G27" s="6"/>
      <c r="H27" s="6"/>
    </row>
    <row r="28" spans="1:8" ht="18" customHeight="1">
      <c r="A28" s="43" t="s">
        <v>9</v>
      </c>
      <c r="B28" s="51"/>
      <c r="C28" s="52"/>
      <c r="D28" s="64"/>
      <c r="E28" s="64"/>
      <c r="F28" s="69"/>
      <c r="G28" s="6"/>
      <c r="H28" s="6"/>
    </row>
    <row r="29" spans="1:6" ht="18" customHeight="1">
      <c r="A29" s="43" t="s">
        <v>13</v>
      </c>
      <c r="B29" s="51"/>
      <c r="C29" s="52"/>
      <c r="D29" s="70"/>
      <c r="E29" s="71"/>
      <c r="F29" s="69"/>
    </row>
    <row r="30" spans="1:8" ht="18" customHeight="1" thickBot="1">
      <c r="A30" s="38" t="s">
        <v>10</v>
      </c>
      <c r="B30" s="53"/>
      <c r="C30" s="54"/>
      <c r="D30" s="72">
        <f>SUM(D26:D29)</f>
        <v>93609.43044612168</v>
      </c>
      <c r="E30" s="72">
        <f>SUM(E26:E29)</f>
        <v>267831.9638156674</v>
      </c>
      <c r="F30" s="73">
        <f>SUM(F26:F29)</f>
        <v>290849.6361524462</v>
      </c>
      <c r="G30" s="7"/>
      <c r="H30" s="7"/>
    </row>
    <row r="31" spans="1:8" ht="18" customHeight="1">
      <c r="A31" s="55" t="s">
        <v>11</v>
      </c>
      <c r="B31" s="27"/>
      <c r="C31" s="27"/>
      <c r="D31" s="96">
        <v>2004</v>
      </c>
      <c r="E31" s="96">
        <v>2005</v>
      </c>
      <c r="F31" s="96">
        <v>2006</v>
      </c>
      <c r="G31" s="7"/>
      <c r="H31" s="7"/>
    </row>
    <row r="32" spans="1:8" ht="23.25" customHeight="1">
      <c r="A32" s="104" t="s">
        <v>27</v>
      </c>
      <c r="B32" s="105"/>
      <c r="C32" s="86" t="s">
        <v>22</v>
      </c>
      <c r="D32" s="87">
        <v>854.5833333333334</v>
      </c>
      <c r="E32" s="88">
        <v>1465</v>
      </c>
      <c r="F32" s="88">
        <v>1465</v>
      </c>
      <c r="G32" s="7"/>
      <c r="H32" s="7"/>
    </row>
    <row r="33" spans="1:8" ht="12.75">
      <c r="A33" s="106" t="s">
        <v>24</v>
      </c>
      <c r="B33" s="106"/>
      <c r="C33" s="97" t="s">
        <v>21</v>
      </c>
      <c r="D33" s="61">
        <v>-2870.121259615387</v>
      </c>
      <c r="E33" s="61">
        <v>-11480.485038461547</v>
      </c>
      <c r="F33" s="61">
        <v>-11480.485038461547</v>
      </c>
      <c r="G33" s="7"/>
      <c r="H33" s="7"/>
    </row>
    <row r="34" spans="1:8" ht="13.5" customHeight="1">
      <c r="A34" s="106"/>
      <c r="B34" s="106"/>
      <c r="C34" s="78" t="s">
        <v>22</v>
      </c>
      <c r="D34" s="61">
        <v>3360.7326346153855</v>
      </c>
      <c r="E34" s="61">
        <v>13442.930538461542</v>
      </c>
      <c r="F34" s="61">
        <v>13442.930538461542</v>
      </c>
      <c r="G34" s="7"/>
      <c r="H34" s="7"/>
    </row>
    <row r="35" spans="1:8" ht="13.5" customHeight="1">
      <c r="A35" s="106"/>
      <c r="B35" s="106"/>
      <c r="C35" s="84" t="s">
        <v>23</v>
      </c>
      <c r="D35" s="85">
        <v>63.5</v>
      </c>
      <c r="E35" s="85">
        <v>254</v>
      </c>
      <c r="F35" s="85">
        <v>254</v>
      </c>
      <c r="G35" s="7"/>
      <c r="H35" s="7"/>
    </row>
    <row r="36" spans="1:8" ht="12.75">
      <c r="A36" s="109" t="s">
        <v>30</v>
      </c>
      <c r="B36" s="110"/>
      <c r="C36" s="97" t="s">
        <v>21</v>
      </c>
      <c r="D36" s="61"/>
      <c r="E36" s="74">
        <v>3917.177088625</v>
      </c>
      <c r="F36" s="61">
        <v>7834.35417725</v>
      </c>
      <c r="G36" s="75"/>
      <c r="H36" s="7"/>
    </row>
    <row r="37" spans="1:8" ht="12.75">
      <c r="A37" s="110"/>
      <c r="B37" s="110"/>
      <c r="C37" s="78" t="s">
        <v>22</v>
      </c>
      <c r="D37" s="61"/>
      <c r="E37" s="74">
        <v>-418.39374682499994</v>
      </c>
      <c r="F37" s="61">
        <v>-836.78749365</v>
      </c>
      <c r="G37" s="75"/>
      <c r="H37" s="7"/>
    </row>
    <row r="38" spans="1:8" ht="12.75">
      <c r="A38" s="60"/>
      <c r="B38" s="60"/>
      <c r="C38" s="84" t="s">
        <v>25</v>
      </c>
      <c r="D38" s="85"/>
      <c r="E38" s="98">
        <v>-3345.930041799995</v>
      </c>
      <c r="F38" s="85">
        <v>-6691.86008359999</v>
      </c>
      <c r="G38" s="75"/>
      <c r="H38" s="7"/>
    </row>
    <row r="39" spans="2:8" ht="13.5" customHeight="1">
      <c r="B39" s="79"/>
      <c r="C39" s="101" t="s">
        <v>28</v>
      </c>
      <c r="D39" s="102">
        <f>SUM(D32:D38)</f>
        <v>1408.694708333332</v>
      </c>
      <c r="E39" s="102">
        <f>SUM(E32:E38)</f>
        <v>3834.2987999999996</v>
      </c>
      <c r="F39" s="102">
        <f>SUM(F32:F38)</f>
        <v>3987.152100000005</v>
      </c>
      <c r="G39" s="75"/>
      <c r="H39" s="7"/>
    </row>
    <row r="40" spans="2:8" ht="13.5" customHeight="1">
      <c r="B40" s="79"/>
      <c r="C40" s="99"/>
      <c r="D40" s="100"/>
      <c r="E40" s="100"/>
      <c r="F40" s="100"/>
      <c r="G40" s="75"/>
      <c r="H40" s="7"/>
    </row>
    <row r="41" spans="1:6" ht="13.5" customHeight="1">
      <c r="A41" s="106" t="s">
        <v>26</v>
      </c>
      <c r="B41" s="107"/>
      <c r="C41" s="80" t="s">
        <v>21</v>
      </c>
      <c r="D41" s="81">
        <v>65.77</v>
      </c>
      <c r="E41" s="81">
        <f aca="true" t="shared" si="0" ref="E41:E48">D41*1.03</f>
        <v>67.7431</v>
      </c>
      <c r="F41" s="81">
        <f aca="true" t="shared" si="1" ref="F41:F48">E41*1.03</f>
        <v>69.775393</v>
      </c>
    </row>
    <row r="42" spans="1:6" ht="13.5" customHeight="1">
      <c r="A42" s="107"/>
      <c r="B42" s="107"/>
      <c r="C42" s="80" t="s">
        <v>22</v>
      </c>
      <c r="D42" s="81">
        <v>65.8</v>
      </c>
      <c r="E42" s="81">
        <f t="shared" si="0"/>
        <v>67.774</v>
      </c>
      <c r="F42" s="81">
        <f t="shared" si="1"/>
        <v>69.80722</v>
      </c>
    </row>
    <row r="43" spans="1:6" ht="13.5" customHeight="1">
      <c r="A43" s="107"/>
      <c r="B43" s="107"/>
      <c r="C43" s="80" t="s">
        <v>23</v>
      </c>
      <c r="D43" s="81">
        <v>78.89</v>
      </c>
      <c r="E43" s="81">
        <f t="shared" si="0"/>
        <v>81.25670000000001</v>
      </c>
      <c r="F43" s="81">
        <f t="shared" si="1"/>
        <v>83.69440100000001</v>
      </c>
    </row>
    <row r="44" spans="1:6" ht="12.75">
      <c r="A44" s="108"/>
      <c r="B44" s="108"/>
      <c r="C44" s="82" t="s">
        <v>25</v>
      </c>
      <c r="D44" s="83">
        <v>64.55</v>
      </c>
      <c r="E44" s="83">
        <f t="shared" si="0"/>
        <v>66.48649999999999</v>
      </c>
      <c r="F44" s="83">
        <f t="shared" si="1"/>
        <v>68.481095</v>
      </c>
    </row>
    <row r="45" spans="1:6" ht="12.75">
      <c r="A45" s="111" t="s">
        <v>31</v>
      </c>
      <c r="B45" s="111"/>
      <c r="C45" s="59" t="s">
        <v>21</v>
      </c>
      <c r="D45" s="62">
        <v>57.14</v>
      </c>
      <c r="E45" s="62">
        <f t="shared" si="0"/>
        <v>58.8542</v>
      </c>
      <c r="F45" s="62">
        <f t="shared" si="1"/>
        <v>60.619826</v>
      </c>
    </row>
    <row r="46" spans="1:6" ht="12.75">
      <c r="A46" s="112"/>
      <c r="B46" s="112"/>
      <c r="C46" s="59" t="s">
        <v>22</v>
      </c>
      <c r="D46" s="62">
        <v>56.68</v>
      </c>
      <c r="E46" s="62">
        <f t="shared" si="0"/>
        <v>58.3804</v>
      </c>
      <c r="F46" s="62">
        <f t="shared" si="1"/>
        <v>60.131812000000004</v>
      </c>
    </row>
    <row r="47" spans="1:6" ht="12.75">
      <c r="A47" s="112"/>
      <c r="B47" s="112"/>
      <c r="C47" s="59" t="s">
        <v>23</v>
      </c>
      <c r="D47" s="62">
        <v>66.61</v>
      </c>
      <c r="E47" s="62">
        <f t="shared" si="0"/>
        <v>68.6083</v>
      </c>
      <c r="F47" s="62">
        <f t="shared" si="1"/>
        <v>70.666549</v>
      </c>
    </row>
    <row r="48" spans="1:6" ht="12.75">
      <c r="A48" s="79"/>
      <c r="B48" s="79"/>
      <c r="C48" s="59" t="s">
        <v>25</v>
      </c>
      <c r="D48" s="62">
        <v>57.17</v>
      </c>
      <c r="E48" s="62">
        <f t="shared" si="0"/>
        <v>58.8851</v>
      </c>
      <c r="F48" s="62">
        <f t="shared" si="1"/>
        <v>60.651653</v>
      </c>
    </row>
    <row r="49" spans="1:6" ht="16.5" customHeight="1">
      <c r="A49" s="103" t="s">
        <v>32</v>
      </c>
      <c r="B49" s="103"/>
      <c r="C49" s="103"/>
      <c r="D49" s="103"/>
      <c r="E49" s="103"/>
      <c r="F49" s="103"/>
    </row>
    <row r="50" spans="1:2" ht="12.75">
      <c r="A50" s="58"/>
      <c r="B50" s="58"/>
    </row>
  </sheetData>
  <mergeCells count="6">
    <mergeCell ref="A49:F49"/>
    <mergeCell ref="A32:B32"/>
    <mergeCell ref="A41:B44"/>
    <mergeCell ref="A36:B37"/>
    <mergeCell ref="A33:B35"/>
    <mergeCell ref="A45:B47"/>
  </mergeCells>
  <printOptions horizontalCentered="1"/>
  <pageMargins left="0.5" right="0.5" top="1" bottom="1" header="0.5" footer="0.5"/>
  <pageSetup fitToHeight="1" fitToWidth="1" horizontalDpi="600" verticalDpi="600" orientation="portrait" scale="83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Janet Masuo</cp:lastModifiedBy>
  <cp:lastPrinted>2004-03-15T16:03:21Z</cp:lastPrinted>
  <dcterms:created xsi:type="dcterms:W3CDTF">2002-04-29T21:15:32Z</dcterms:created>
  <dcterms:modified xsi:type="dcterms:W3CDTF">2004-04-08T16:03:56Z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949439675</vt:i4>
  </property>
  <property fmtid="{D5CDD505-2E9C-101B-9397-08002B2CF9AE}" pid="3" name="_EmailSubject">
    <vt:lpwstr>Sept. transit service changes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