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defaultThemeVersion="124226"/>
  <bookViews>
    <workbookView xWindow="480" yWindow="180" windowWidth="18192" windowHeight="12276" activeTab="0"/>
  </bookViews>
  <sheets>
    <sheet name="FHCD Fin Plan" sheetId="1" r:id="rId1"/>
  </sheets>
  <externalReferences>
    <externalReference r:id="rId4"/>
    <externalReference r:id="rId5"/>
    <externalReference r:id="rId6"/>
    <externalReference r:id="rId7"/>
    <externalReference r:id="rId8"/>
    <externalReference r:id="rId9"/>
  </externalReferences>
  <definedNames>
    <definedName name="_00Salaries">#REF!</definedName>
    <definedName name="_01Salaries">#REF!</definedName>
    <definedName name="_02Salaries">#REF!</definedName>
    <definedName name="_99Salaries">#REF!</definedName>
    <definedName name="_w1" hidden="1">{"cxtransfer",#N/A,FALSE,"ReorgRevisted"}</definedName>
    <definedName name="_w2" hidden="1">{"cxtransfer",#N/A,FALSE,"ReorgRevisted"}</definedName>
    <definedName name="a" hidden="1">{"Dis",#N/A,FALSE,"ReorgRevisted"}</definedName>
    <definedName name="aa" hidden="1">{"NonWhole",#N/A,FALSE,"ReorgRevisted"}</definedName>
    <definedName name="aaaaaaaa" hidden="1">{"Dis",#N/A,FALSE,"ReorgRevisted"}</definedName>
    <definedName name="ab" hidden="1">{"cxtransfer",#N/A,FALSE,"ReorgRevisted"}</definedName>
    <definedName name="abcd" hidden="1">{"cxtransfer",#N/A,FALSE,"ReorgRevisted"}</definedName>
    <definedName name="abcde" hidden="1">{"cxtransfer",#N/A,FALSE,"ReorgRevisted"}</definedName>
    <definedName name="actual">#REF!</definedName>
    <definedName name="ActualFundBalance">#REF!</definedName>
    <definedName name="AdoptedFundBalance">#REF!</definedName>
    <definedName name="AgencyContact">'[1]TOC Forms'!$C$57</definedName>
    <definedName name="agingtot">#REF!</definedName>
    <definedName name="all_other_reduction">#REF!</definedName>
    <definedName name="Appro" localSheetId="0">#REF!</definedName>
    <definedName name="Appro">#REF!</definedName>
    <definedName name="ApproUnitName">'[1]TOC Forms'!$C$59</definedName>
    <definedName name="April">#REF!,#REF!,#REF!,#REF!,#REF!,#REF!</definedName>
    <definedName name="asfda" hidden="1">{"NonWhole",#N/A,FALSE,"ReorgRevisted"}</definedName>
    <definedName name="August">#REF!,#REF!,#REF!,#REF!,#REF!,#REF!</definedName>
    <definedName name="av" hidden="1">{"NonWhole",#N/A,FALSE,"ReorgRevisted"}</definedName>
    <definedName name="b" hidden="1">{"Dis",#N/A,FALSE,"ReorgRevisted"}</definedName>
    <definedName name="bt" hidden="1">{"Dis",#N/A,FALSE,"ReorgRevisted"}</definedName>
    <definedName name="BTT" hidden="1">{"NonWhole",#N/A,FALSE,"ReorgRevisted"}</definedName>
    <definedName name="Budget_Codes">'[4]Replacement Analysis'!$B$8:$B$15</definedName>
    <definedName name="Carryover" localSheetId="0">#REF!</definedName>
    <definedName name="Carryover">#REF!</definedName>
    <definedName name="Cell">#REF!</definedName>
    <definedName name="cj" hidden="1">{"Dis",#N/A,FALSE,"ReorgRevisted"}</definedName>
    <definedName name="cjp" hidden="1">{"cxtransfer",#N/A,FALSE,"ReorgRevisted"}</definedName>
    <definedName name="cjpf" hidden="1">{"Whole",#N/A,FALSE,"ReorgRevisted"}</definedName>
    <definedName name="cjpf1" hidden="1">{"Whole",#N/A,FALSE,"ReorgRevisted"}</definedName>
    <definedName name="COLA">#REF!</definedName>
    <definedName name="ContactPhone">'[1]TOC Forms'!$C$58</definedName>
    <definedName name="criminal" hidden="1">{"NonWhole",#N/A,FALSE,"ReorgRevisted"}</definedName>
    <definedName name="CSD_Reduction">#REF!</definedName>
    <definedName name="CXAgncy09">'[5]09 REQ Sum Corrected 6-24-08'!$D$7:$D$9,'[5]09 REQ Sum Corrected 6-24-08'!$D$13,'[5]09 REQ Sum Corrected 6-24-08'!$D$17:$D$20</definedName>
    <definedName name="December">#REF!,#REF!,#REF!,#REF!,#REF!,#REF!,#REF!</definedName>
    <definedName name="donya" hidden="1">{"Whole",#N/A,FALSE,"ReorgRevisted"}</definedName>
    <definedName name="drop_down">'[6]Replacement Analysis'!$B$8:$B$27</definedName>
    <definedName name="efg" hidden="1">{"cxtransfer",#N/A,FALSE,"ReorgRevisted"}</definedName>
    <definedName name="EstimatedFundBalance">#REF!</definedName>
    <definedName name="Expenditures">#REF!</definedName>
    <definedName name="February">#REF!,#REF!,#REF!,#REF!,#REF!,#REF!</definedName>
    <definedName name="Financial_Plan">#REF!</definedName>
    <definedName name="FirstQOO" localSheetId="0">#REF!</definedName>
    <definedName name="FirstQOO">#REF!</definedName>
    <definedName name="Footnote" localSheetId="0">#REF!</definedName>
    <definedName name="Footnote">#REF!</definedName>
    <definedName name="form" hidden="1">{"Dis",#N/A,FALSE,"ReorgRevisted"}</definedName>
    <definedName name="Form3BB" hidden="1">{"cxtransfer",#N/A,FALSE,"ReorgRevisted"}</definedName>
    <definedName name="form4a" hidden="1">{"Dis",#N/A,FALSE,"ReorgRevisted"}</definedName>
    <definedName name="Form5" hidden="1">{"cxtransfer",#N/A,FALSE,"ReorgRevisted"}</definedName>
    <definedName name="FourthQOO" localSheetId="0">#REF!</definedName>
    <definedName name="FourthQOO">#REF!</definedName>
    <definedName name="fr" hidden="1">{"NonWhole",#N/A,FALSE,"ReorgRevisted"}</definedName>
    <definedName name="Friday1">#REF!,#REF!,#REF!,#REF!,#REF!,#REF!,#REF!,#REF!,#REF!,#REF!,#REF!,#REF!,#REF!,#REF!,#REF!,#REF!,#REF!,#REF!,#REF!,#REF!,#REF!</definedName>
    <definedName name="Friday2">#REF!,#REF!,#REF!,#REF!,#REF!,#REF!,#REF!,#REF!,#REF!,#REF!,#REF!,#REF!,#REF!,#REF!,#REF!,#REF!,#REF!,#REF!,#REF!,#REF!</definedName>
    <definedName name="Friday3">#REF!,#REF!,#REF!,#REF!,#REF!,#REF!,#REF!,#REF!,#REF!,#REF!,#REF!,#REF!,#REF!,#REF!,#REF!,#REF!,#REF!,#REF!,#REF!,#REF!</definedName>
    <definedName name="FS" hidden="1">{"Dis",#N/A,FALSE,"ReorgRevisted"}</definedName>
    <definedName name="Fund_Dept">'[1]TOC Forms'!$C$56</definedName>
    <definedName name="gg" hidden="1">{"Dis",#N/A,FALSE,"ReorgRevisted"}</definedName>
    <definedName name="housingtot">#REF!</definedName>
    <definedName name="human_service_reduction">#REF!</definedName>
    <definedName name="iii" hidden="1">{"Dis",#N/A,FALSE,"ReorgRevisted"}</definedName>
    <definedName name="inn" hidden="1">{"NonWhole",#N/A,FALSE,"ReorgRevisted"}</definedName>
    <definedName name="January">#REF!,#REF!,#REF!,#REF!,#REF!,#REF!</definedName>
    <definedName name="July">#REF!,#REF!,#REF!,#REF!,#REF!,#REF!</definedName>
    <definedName name="June">#REF!,#REF!,#REF!,#REF!,#REF!,#REF!</definedName>
    <definedName name="k" hidden="1">{"NonWhole",#N/A,FALSE,"ReorgRevisted"}</definedName>
    <definedName name="kk" hidden="1">{"cxtransfer",#N/A,FALSE,"ReorgRevisted"}</definedName>
    <definedName name="LSJ_reduction">#REF!</definedName>
    <definedName name="mandatory_adds">#REF!</definedName>
    <definedName name="March">#REF!,#REF!,#REF!,#REF!,#REF!,#REF!</definedName>
    <definedName name="May">#REF!,#REF!,#REF!,#REF!,#REF!,#REF!</definedName>
    <definedName name="mental" hidden="1">{"NonWhole",#N/A,FALSE,"ReorgRevisted"}</definedName>
    <definedName name="Monthly_Ind_Ins">58.01</definedName>
    <definedName name="Monthly_Medical">1142</definedName>
    <definedName name="November">#REF!,#REF!,#REF!,#REF!,#REF!,#REF!</definedName>
    <definedName name="NT191a">#REF!</definedName>
    <definedName name="NT191b">#REF!</definedName>
    <definedName name="NT192a">#REF!</definedName>
    <definedName name="NT192b">#REF!</definedName>
    <definedName name="NT193a">#REF!</definedName>
    <definedName name="NT193b">#REF!</definedName>
    <definedName name="NTXIX1a">#REF!</definedName>
    <definedName name="NTXIX1b">#REF!</definedName>
    <definedName name="NTXIX2a">#REF!</definedName>
    <definedName name="NTXIX2b">#REF!</definedName>
    <definedName name="NTXIX3a">#REF!</definedName>
    <definedName name="NTXIX3b">#REF!</definedName>
    <definedName name="ob" hidden="1">{"cxtransfer",#N/A,FALSE,"ReorgRevisted"}</definedName>
    <definedName name="October">#REF!,#REF!,#REF!,#REF!,#REF!,#REF!</definedName>
    <definedName name="Other" localSheetId="0">#REF!</definedName>
    <definedName name="Other">#REF!</definedName>
    <definedName name="outcomes">#REF!</definedName>
    <definedName name="overhead_reduction">#REF!</definedName>
    <definedName name="p" hidden="1">{"Dis",#N/A,FALSE,"ReorgRevisted"}</definedName>
    <definedName name="PERS_Percent">0.0613</definedName>
    <definedName name="_xlnm.Print_Area" localSheetId="0">'FHCD Fin Plan'!$A$1:$K$53</definedName>
    <definedName name="Projected2FundBalance">#REF!</definedName>
    <definedName name="Projected3FundBalance">#REF!</definedName>
    <definedName name="ProjectedFundBalance">#REF!</definedName>
    <definedName name="ProposalTitle">#REF!</definedName>
    <definedName name="ProposedExpenditure">#REF!</definedName>
    <definedName name="ProposedRevenue">#REF!</definedName>
    <definedName name="PSQExp">#REF!</definedName>
    <definedName name="PSQFTEs">#REF!</definedName>
    <definedName name="PSQRev">#REF!</definedName>
    <definedName name="PSQTLTs">#REF!</definedName>
    <definedName name="qqq" hidden="1">{"Dis",#N/A,FALSE,"ReorgRevisted"}</definedName>
    <definedName name="qqqqq" hidden="1">{"Dis",#N/A,FALSE,"ReorgRevisted"}</definedName>
    <definedName name="Qry01_02_03Exp">#REF!</definedName>
    <definedName name="re" hidden="1">{"Dis",#N/A,FALSE,"ReorgRevisted"}</definedName>
    <definedName name="RefAdopted">#REF!</definedName>
    <definedName name="RefAppro">#REF!</definedName>
    <definedName name="References">#REF!</definedName>
    <definedName name="RefFTEs">#REF!</definedName>
    <definedName name="RefFundExp">#REF!</definedName>
    <definedName name="RefFundRev">#REF!</definedName>
    <definedName name="rename" hidden="1">{"NonWhole",#N/A,FALSE,"ReorgRevisted"}</definedName>
    <definedName name="Revenue_Percent_Exemption">#REF!</definedName>
    <definedName name="Revenues">#REF!</definedName>
    <definedName name="rod" hidden="1">{"NonWhole",#N/A,FALSE,"ReorgRevisted"}</definedName>
    <definedName name="SecondQOO" localSheetId="0">#REF!</definedName>
    <definedName name="SecondQOO">#REF!</definedName>
    <definedName name="September">#REF!,#REF!,#REF!,#REF!,#REF!,#REF!</definedName>
    <definedName name="sick.sick" hidden="1">{"Whole",#N/A,FALSE,"ReorgRevisted"}</definedName>
    <definedName name="sod" hidden="1">{"NonWhole",#N/A,FALSE,"ReorgRevisted"}</definedName>
    <definedName name="SSI_Excess">0.0145</definedName>
    <definedName name="SSI_Max">102000</definedName>
    <definedName name="SSI_Percent">0.062</definedName>
    <definedName name="steps" hidden="1">{"cxtransfer",#N/A,FALSE,"ReorgRevisted"}</definedName>
    <definedName name="Supplemental">#REF!</definedName>
    <definedName name="T191a">#REF!</definedName>
    <definedName name="T191b">#REF!</definedName>
    <definedName name="T192a">#REF!</definedName>
    <definedName name="T192b">#REF!</definedName>
    <definedName name="T193a">#REF!</definedName>
    <definedName name="T193b">#REF!</definedName>
    <definedName name="Table" localSheetId="0">#REF!</definedName>
    <definedName name="Table">#REF!</definedName>
    <definedName name="Text1">#REF!,#REF!,#REF!,#REF!,#REF!,#REF!,#REF!,#REF!,#REF!,#REF!,#REF!,#REF!</definedName>
    <definedName name="Text2">#REF!,#REF!,#REF!,#REF!,#REF!,#REF!,#REF!,#REF!,#REF!,#REF!,#REF!,#REF!</definedName>
    <definedName name="Text3">#REF!,#REF!,#REF!,#REF!,#REF!,#REF!,#REF!,#REF!,#REF!,#REF!</definedName>
    <definedName name="Text4">#REF!,#REF!,#REF!,#REF!,#REF!,#REF!,#REF!,#REF!,#REF!,#REF!,#REF!,#REF!,#REF!,#REF!</definedName>
    <definedName name="ThirdQOO" localSheetId="0">#REF!</definedName>
    <definedName name="ThirdQOO">#REF!</definedName>
    <definedName name="Total_PSQ">#REF!</definedName>
    <definedName name="TXIX1a">#REF!</definedName>
    <definedName name="TXIX1b">#REF!</definedName>
    <definedName name="TXIX2a">#REF!</definedName>
    <definedName name="TXIX2b">#REF!</definedName>
    <definedName name="TXIX3a">#REF!</definedName>
    <definedName name="TXIX3b">#REF!</definedName>
    <definedName name="usertable">#REF!</definedName>
    <definedName name="v" hidden="1">{"cxtransfer",#N/A,FALSE,"ReorgRevisted"}</definedName>
    <definedName name="w" hidden="1">{"Dis",#N/A,FALSE,"ReorgRevisted"}</definedName>
    <definedName name="wa" hidden="1">{"Dis",#N/A,FALSE,"ReorgRevisted"}</definedName>
    <definedName name="waa" hidden="1">{"Dis",#N/A,FALSE,"ReorgRevisted"}</definedName>
    <definedName name="Wednesday1">#REF!,#REF!,#REF!,#REF!,#REF!,#REF!,#REF!,#REF!,#REF!,#REF!,#REF!,#REF!,#REF!,#REF!,#REF!,#REF!,#REF!,#REF!,#REF!,#REF!,#REF!,#REF!,#REF!,#REF!,#REF!,#REF!,#REF!,#REF!,#REF!,#REF!,#REF!,#REF!,#REF!,#REF!,#REF!,#REF!,#REF! #REF!</definedName>
    <definedName name="Wednesday2">#REF!,#REF!,#REF!,#REF!,#REF!,#REF!,#REF!,#REF!,#REF!,#REF!,#REF!,#REF!,#REF!,#REF!,#REF!,#REF!,#REF!,#REF!,#REF!,#REF!,#REF!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 name="ws" hidden="1">{"Dis",#N/A,FALSE,"ReorgRevisted"}</definedName>
    <definedName name="x" hidden="1">{"cxtransfer",#N/A,FALSE,"ReorgRevisted"}</definedName>
    <definedName name="xxx" hidden="1">{"Dis",#N/A,FALSE,"ReorgRevisted"}</definedName>
    <definedName name="y" hidden="1">{"cxtransfer",#N/A,FALSE,"ReorgRevisted"}</definedName>
    <definedName name="year">#REF!</definedName>
    <definedName name="yes" hidden="1">{"Dis",#N/A,FALSE,"ReorgRevisted"}</definedName>
    <definedName name="yr">#REF!</definedName>
    <definedName name="za" hidden="1">{"cxtransfer",#N/A,FALSE,"ReorgRevisted"}</definedName>
    <definedName name="zz" hidden="1">{"Dis",#N/A,FALSE,"ReorgRevisted"}</definedName>
    <definedName name="zzz" hidden="1">{"cxtransfer",#N/A,FALSE,"ReorgRevisted"}</definedName>
  </definedNames>
  <calcPr calcId="125725"/>
</workbook>
</file>

<file path=xl/sharedStrings.xml><?xml version="1.0" encoding="utf-8"?>
<sst xmlns="http://schemas.openxmlformats.org/spreadsheetml/2006/main" count="57" uniqueCount="56">
  <si>
    <t>Non-GF Financial Plan</t>
  </si>
  <si>
    <t>2nd Supplemental</t>
  </si>
  <si>
    <t>Date Prepared: 08/28/2013</t>
  </si>
  <si>
    <t>Category</t>
  </si>
  <si>
    <r>
      <t xml:space="preserve">2012 Actual </t>
    </r>
    <r>
      <rPr>
        <b/>
        <vertAlign val="superscript"/>
        <sz val="12"/>
        <rFont val="Calibri"/>
        <family val="2"/>
      </rPr>
      <t>1</t>
    </r>
  </si>
  <si>
    <r>
      <t>2013 Adopted</t>
    </r>
    <r>
      <rPr>
        <b/>
        <vertAlign val="superscript"/>
        <sz val="12"/>
        <rFont val="Calibri"/>
        <family val="2"/>
      </rPr>
      <t>2</t>
    </r>
  </si>
  <si>
    <r>
      <t>2014 Adopted</t>
    </r>
    <r>
      <rPr>
        <b/>
        <vertAlign val="superscript"/>
        <sz val="12"/>
        <rFont val="Calibri"/>
        <family val="2"/>
      </rPr>
      <t>2</t>
    </r>
  </si>
  <si>
    <r>
      <t>2013 Revised</t>
    </r>
    <r>
      <rPr>
        <b/>
        <vertAlign val="superscript"/>
        <sz val="12"/>
        <rFont val="Calibri"/>
        <family val="2"/>
      </rPr>
      <t>3</t>
    </r>
  </si>
  <si>
    <r>
      <t>2014 Revised</t>
    </r>
    <r>
      <rPr>
        <b/>
        <vertAlign val="superscript"/>
        <sz val="12"/>
        <rFont val="Calibri"/>
        <family val="2"/>
      </rPr>
      <t>3</t>
    </r>
    <r>
      <rPr>
        <b/>
        <sz val="12"/>
        <rFont val="Calibri"/>
        <family val="2"/>
      </rPr>
      <t xml:space="preserve"> </t>
    </r>
  </si>
  <si>
    <t>2013 Estimated-Adopted Change</t>
  </si>
  <si>
    <t>2014 Estimated-Adopted Change</t>
  </si>
  <si>
    <t>Explanation of Change</t>
  </si>
  <si>
    <t xml:space="preserve">Beginning Fund Balance </t>
  </si>
  <si>
    <t>Revenues</t>
  </si>
  <si>
    <t>Total Revenues</t>
  </si>
  <si>
    <t>Total Biennial Revenues</t>
  </si>
  <si>
    <t>Expenditures</t>
  </si>
  <si>
    <t>Total Expenditures</t>
  </si>
  <si>
    <t>Total Biennial Expenditures</t>
  </si>
  <si>
    <t>Other Fund Transactions</t>
  </si>
  <si>
    <t>Total Other Fund Transactions</t>
  </si>
  <si>
    <t>Total Biennial Other Fund Transactions</t>
  </si>
  <si>
    <t>Reserves</t>
  </si>
  <si>
    <t>Total Reserves</t>
  </si>
  <si>
    <t>Reserve Shortfall</t>
  </si>
  <si>
    <t>Financial Plan Notes:</t>
  </si>
  <si>
    <t>Fund Name: Housing Opportunity Fund</t>
  </si>
  <si>
    <t>Fund Number: 000002464</t>
  </si>
  <si>
    <t>Prepared by: Robinson Onuigbo</t>
  </si>
  <si>
    <t xml:space="preserve">  Central rate adjustments</t>
  </si>
  <si>
    <t>Expenditure Reserves</t>
  </si>
  <si>
    <r>
      <t>Rainy Day Reserve @  30 days of expenditures</t>
    </r>
    <r>
      <rPr>
        <vertAlign val="superscript"/>
        <sz val="12"/>
        <rFont val="Calibri"/>
        <family val="2"/>
        <scheme val="minor"/>
      </rPr>
      <t>6</t>
    </r>
  </si>
  <si>
    <t>Loan Repayments &amp; Revenue Backing for Carryover</t>
  </si>
  <si>
    <r>
      <t xml:space="preserve">2 </t>
    </r>
    <r>
      <rPr>
        <sz val="12"/>
        <rFont val="Calibri"/>
        <family val="2"/>
        <scheme val="minor"/>
      </rPr>
      <t>2013 and 2014 revenues and expenditures are based on Council Adopted Budget Ordinance 17476.</t>
    </r>
  </si>
  <si>
    <r>
      <t>2013 Estimated</t>
    </r>
    <r>
      <rPr>
        <b/>
        <vertAlign val="superscript"/>
        <sz val="12"/>
        <rFont val="Calibri"/>
        <family val="2"/>
      </rPr>
      <t>3</t>
    </r>
  </si>
  <si>
    <r>
      <t>2014 Estimated</t>
    </r>
    <r>
      <rPr>
        <b/>
        <vertAlign val="superscript"/>
        <sz val="12"/>
        <rFont val="Calibri"/>
        <family val="2"/>
      </rPr>
      <t>3</t>
    </r>
  </si>
  <si>
    <t xml:space="preserve">Estimated Underexpenditures </t>
  </si>
  <si>
    <t xml:space="preserve">Ending Fund Balance </t>
  </si>
  <si>
    <t>Technical adjustment for 2012 Project carryover balances</t>
  </si>
  <si>
    <t xml:space="preserve">  State Authorized Recording Fees</t>
  </si>
  <si>
    <t xml:space="preserve">  State Grants</t>
  </si>
  <si>
    <t xml:space="preserve">  Other HOF Revenues</t>
  </si>
  <si>
    <t xml:space="preserve">  Housing Projects &amp; Initiatives (committed)</t>
  </si>
  <si>
    <t xml:space="preserve">  Homeless Housing &amp; Services Fund (committed)</t>
  </si>
  <si>
    <t xml:space="preserve">  Human Service Levy Housing (committed)</t>
  </si>
  <si>
    <t xml:space="preserve">  Veterans Levy Housing (committed)</t>
  </si>
  <si>
    <t xml:space="preserve">  MIDD Housing (committed)</t>
  </si>
  <si>
    <t xml:space="preserve">  Consolidated State Homeless Block Grant (committed)</t>
  </si>
  <si>
    <t xml:space="preserve">  Contracted HOF Expenditures (Auto Carryovers)</t>
  </si>
  <si>
    <r>
      <t xml:space="preserve">  2012 Carryover Projects Balance</t>
    </r>
    <r>
      <rPr>
        <vertAlign val="superscript"/>
        <sz val="11"/>
        <rFont val="Calibri"/>
        <family val="2"/>
        <scheme val="minor"/>
      </rPr>
      <t>4</t>
    </r>
  </si>
  <si>
    <r>
      <t>3</t>
    </r>
    <r>
      <rPr>
        <sz val="12"/>
        <rFont val="Calibri"/>
        <family val="2"/>
        <scheme val="minor"/>
      </rPr>
      <t xml:space="preserve"> 2014 Revised and Estimated reflect known changes to revenues and requested changes to expenditure through this second omnibus supplemental.</t>
    </r>
  </si>
  <si>
    <r>
      <t xml:space="preserve">  Loan Receivables &amp; Revenue Backing for Carryover</t>
    </r>
    <r>
      <rPr>
        <vertAlign val="superscript"/>
        <sz val="11"/>
        <rFont val="Calibri"/>
        <family val="2"/>
        <scheme val="minor"/>
      </rPr>
      <t>5</t>
    </r>
  </si>
  <si>
    <r>
      <t>4</t>
    </r>
    <r>
      <rPr>
        <sz val="12"/>
        <rFont val="Calibri"/>
        <family val="2"/>
        <scheme val="minor"/>
      </rPr>
      <t xml:space="preserve"> Per Ordinance 17460 HOF CIP Fund was approved to be HOF Operating Fund.  In the process of this conversion, a technical error was made where the expenditure authority did not transfer from the capital fund to operating fund.  The expenditure authority is requested through this second omnibus supplemental.  </t>
    </r>
  </si>
  <si>
    <r>
      <rPr>
        <vertAlign val="superscript"/>
        <sz val="12"/>
        <color theme="1"/>
        <rFont val="Calibri"/>
        <family val="2"/>
        <scheme val="minor"/>
      </rPr>
      <t>5</t>
    </r>
    <r>
      <rPr>
        <sz val="12"/>
        <rFont val="Calibri"/>
        <family val="2"/>
        <scheme val="minor"/>
      </rPr>
      <t xml:space="preserve"> Loan receivables and Revenue Backing for Carryover includes credit enhancement and interim housing development loans receivables as well as Brooks Village planned resale.  HOF uses prior year carryover balance to fund short-term loans to various community organizations in their effort to develop low-income housing in King County.</t>
    </r>
  </si>
  <si>
    <r>
      <rPr>
        <vertAlign val="superscript"/>
        <sz val="12"/>
        <color theme="1"/>
        <rFont val="Calibri"/>
        <family val="2"/>
        <scheme val="minor"/>
      </rPr>
      <t xml:space="preserve">6 </t>
    </r>
    <r>
      <rPr>
        <sz val="12"/>
        <rFont val="Calibri"/>
        <family val="2"/>
        <scheme val="minor"/>
      </rPr>
      <t>The Rainy Day Reserve, in accordance with the new County reserve policy, is based on 30 days of HOF fund annual adopted budget,  excluding various one-time and external grant supported expenditures (from sources such as term limited grant awards from State, County and various private foundations), as well as duplicated spending auhtorities in its adopted budget for credit enhancement and interim housing development loans.  The rainy day reserve will serve to reduce and minimize disruptions to HOF programs and services in the event of unexpected revenue shortfalls.</t>
    </r>
  </si>
  <si>
    <r>
      <t>1</t>
    </r>
    <r>
      <rPr>
        <sz val="12"/>
        <rFont val="Calibri"/>
        <family val="2"/>
        <scheme val="minor"/>
      </rPr>
      <t xml:space="preserve"> 2012 Actuals are based on the EBS 2012 adjusted GL 30 report for the HOF Capital funds 3220 and sub-funds 3221-3223, HOF was converted into a newly created operating fund (2464) in the Adopted Budget Ordinance 17476.</t>
    </r>
  </si>
</sst>
</file>

<file path=xl/styles.xml><?xml version="1.0" encoding="utf-8"?>
<styleSheet xmlns="http://schemas.openxmlformats.org/spreadsheetml/2006/main">
  <numFmts count="13">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mm/dd/yy"/>
    <numFmt numFmtId="167" formatCode="00\-000\-000\-0"/>
    <numFmt numFmtId="168" formatCode="000000000"/>
    <numFmt numFmtId="169" formatCode="0000"/>
    <numFmt numFmtId="170" formatCode="[&lt;=9999999]000\-0000;[&gt;9999999]\(000\)\ 000\-0000;General"/>
    <numFmt numFmtId="171" formatCode="000000"/>
    <numFmt numFmtId="172" formatCode="000"/>
    <numFmt numFmtId="173" formatCode="&quot;$&quot;* #,##0.00_);[Red]&quot;$&quot;* \(#,##0.00\)"/>
  </numFmts>
  <fonts count="41">
    <font>
      <sz val="10"/>
      <name val="Arial"/>
      <family val="2"/>
    </font>
    <font>
      <sz val="11"/>
      <color theme="1"/>
      <name val="Calibri"/>
      <family val="2"/>
      <scheme val="minor"/>
    </font>
    <font>
      <sz val="12"/>
      <name val="Times New Roman"/>
      <family val="1"/>
    </font>
    <font>
      <b/>
      <sz val="16"/>
      <name val="Times New Roman"/>
      <family val="1"/>
    </font>
    <font>
      <b/>
      <sz val="14"/>
      <name val="Times New Roman"/>
      <family val="1"/>
    </font>
    <font>
      <b/>
      <sz val="14"/>
      <name val="Calibri"/>
      <family val="2"/>
      <scheme val="minor"/>
    </font>
    <font>
      <sz val="12"/>
      <name val="Calibri"/>
      <family val="2"/>
      <scheme val="minor"/>
    </font>
    <font>
      <b/>
      <sz val="12"/>
      <name val="Calibri"/>
      <family val="2"/>
      <scheme val="minor"/>
    </font>
    <font>
      <u val="single"/>
      <sz val="12"/>
      <name val="Calibri"/>
      <family val="2"/>
      <scheme val="minor"/>
    </font>
    <font>
      <sz val="10"/>
      <name val="MS Sans Serif"/>
      <family val="2"/>
    </font>
    <font>
      <b/>
      <vertAlign val="superscript"/>
      <sz val="12"/>
      <name val="Calibri"/>
      <family val="2"/>
    </font>
    <font>
      <b/>
      <sz val="12"/>
      <name val="Calibri"/>
      <family val="2"/>
    </font>
    <font>
      <b/>
      <sz val="12"/>
      <name val="Times New Roman"/>
      <family val="1"/>
    </font>
    <font>
      <sz val="11"/>
      <name val="Calibri"/>
      <family val="2"/>
      <scheme val="minor"/>
    </font>
    <font>
      <sz val="10"/>
      <name val="Times New Roman"/>
      <family val="1"/>
    </font>
    <font>
      <vertAlign val="superscript"/>
      <sz val="11"/>
      <name val="Calibri"/>
      <family val="2"/>
      <scheme val="minor"/>
    </font>
    <font>
      <sz val="11"/>
      <name val="Times New Roman"/>
      <family val="1"/>
    </font>
    <font>
      <sz val="12"/>
      <name val="Arial"/>
      <family val="2"/>
    </font>
    <font>
      <vertAlign val="superscript"/>
      <sz val="12"/>
      <name val="Calibri"/>
      <family val="2"/>
      <scheme val="minor"/>
    </font>
    <font>
      <sz val="12"/>
      <color theme="1"/>
      <name val="Calibri"/>
      <family val="2"/>
      <scheme val="minor"/>
    </font>
    <font>
      <vertAlign val="superscript"/>
      <sz val="12"/>
      <color theme="1"/>
      <name val="Calibri"/>
      <family val="2"/>
      <scheme val="minor"/>
    </font>
    <font>
      <sz val="11"/>
      <color indexed="8"/>
      <name val="Calibri"/>
      <family val="2"/>
    </font>
    <font>
      <sz val="11"/>
      <color indexed="9"/>
      <name val="Calibri"/>
      <family val="2"/>
    </font>
    <font>
      <sz val="11"/>
      <name val="Helvetica"/>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Courier"/>
      <family val="3"/>
    </font>
    <font>
      <b/>
      <sz val="11"/>
      <color indexed="63"/>
      <name val="Calibri"/>
      <family val="2"/>
    </font>
    <font>
      <sz val="10"/>
      <name val="Helv"/>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1499900072813034"/>
        <bgColor indexed="64"/>
      </patternFill>
    </fill>
  </fills>
  <borders count="49">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style="thin"/>
      <bottom style="double"/>
    </border>
    <border>
      <left style="thin"/>
      <right style="thin"/>
      <top/>
      <bottom/>
    </border>
    <border>
      <left/>
      <right/>
      <top/>
      <bottom style="thin"/>
    </border>
    <border>
      <left style="thin"/>
      <right/>
      <top style="thin"/>
      <bottom style="thin"/>
    </border>
    <border>
      <left style="medium"/>
      <right/>
      <top style="medium"/>
      <bottom style="thin"/>
    </border>
    <border>
      <left style="medium"/>
      <right style="thin"/>
      <top style="medium"/>
      <bottom style="thin"/>
    </border>
    <border>
      <left/>
      <right style="medium"/>
      <top style="medium"/>
      <bottom style="thin"/>
    </border>
    <border>
      <left style="medium"/>
      <right style="medium"/>
      <top style="medium"/>
      <bottom style="thin"/>
    </border>
    <border>
      <left style="medium"/>
      <right/>
      <top style="thin"/>
      <bottom style="thin"/>
    </border>
    <border>
      <left style="medium"/>
      <right style="thin"/>
      <top style="thin"/>
      <bottom style="thin"/>
    </border>
    <border>
      <left style="thin"/>
      <right style="medium"/>
      <top style="thin"/>
      <bottom style="thin"/>
    </border>
    <border>
      <left style="thin"/>
      <right/>
      <top/>
      <bottom/>
    </border>
    <border>
      <left style="medium"/>
      <right style="medium"/>
      <top/>
      <bottom/>
    </border>
    <border>
      <left/>
      <right style="medium"/>
      <top/>
      <bottom/>
    </border>
    <border>
      <left style="thin"/>
      <right style="medium"/>
      <top/>
      <bottom/>
    </border>
    <border>
      <left style="medium"/>
      <right style="thin"/>
      <top style="thin"/>
      <bottom/>
    </border>
    <border>
      <left style="medium"/>
      <right style="thin"/>
      <top/>
      <bottom/>
    </border>
    <border>
      <left style="medium"/>
      <right style="thin"/>
      <top/>
      <bottom style="thin"/>
    </border>
    <border>
      <left/>
      <right style="medium"/>
      <top style="thin"/>
      <bottom style="thin"/>
    </border>
    <border>
      <left style="medium"/>
      <right/>
      <top/>
      <bottom/>
    </border>
    <border>
      <left style="thin"/>
      <right/>
      <top/>
      <bottom style="thin"/>
    </border>
    <border>
      <left/>
      <right style="thin"/>
      <top/>
      <bottom style="thin"/>
    </border>
    <border>
      <left style="thin"/>
      <right style="medium"/>
      <top/>
      <bottom style="thin"/>
    </border>
    <border>
      <left style="thin"/>
      <right style="medium"/>
      <top style="thin"/>
      <bottom/>
    </border>
    <border>
      <left style="thin"/>
      <right/>
      <top style="thin"/>
      <bottom/>
    </border>
    <border>
      <left style="medium"/>
      <right/>
      <top style="thin"/>
      <bottom/>
    </border>
    <border>
      <left style="medium"/>
      <right style="medium"/>
      <top style="thin"/>
      <bottom style="thin"/>
    </border>
    <border>
      <left/>
      <right style="thin"/>
      <top/>
      <bottom/>
    </border>
    <border>
      <left style="medium"/>
      <right style="medium"/>
      <top style="thin"/>
      <bottom style="medium"/>
    </border>
    <border>
      <left style="medium"/>
      <right style="thin"/>
      <top style="thin"/>
      <bottom style="medium"/>
    </border>
    <border>
      <left/>
      <right/>
      <top style="thin"/>
      <bottom style="thin"/>
    </border>
    <border>
      <left style="medium"/>
      <right style="medium"/>
      <top/>
      <bottom style="thin"/>
    </border>
    <border>
      <left style="medium"/>
      <right style="medium"/>
      <top style="thin"/>
      <bottom/>
    </border>
    <border>
      <left/>
      <right/>
      <top/>
      <bottom style="medium"/>
    </border>
    <border>
      <left style="medium"/>
      <right/>
      <top style="medium"/>
      <bottom style="medium"/>
    </border>
    <border>
      <left/>
      <right style="thin"/>
      <top style="thin"/>
      <bottom style="medium"/>
    </border>
    <border>
      <left/>
      <right style="medium"/>
      <top style="medium"/>
      <bottom style="medium"/>
    </border>
    <border>
      <left/>
      <right style="medium"/>
      <top style="thin"/>
      <bottom style="medium"/>
    </border>
  </borders>
  <cellStyleXfs count="2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7" fontId="2" fillId="0" borderId="0">
      <alignment/>
      <protection/>
    </xf>
    <xf numFmtId="0" fontId="1"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165" fontId="23" fillId="0" borderId="1">
      <alignment horizontal="center"/>
      <protection/>
    </xf>
    <xf numFmtId="165" fontId="23" fillId="0" borderId="1">
      <alignment horizontal="center"/>
      <protection/>
    </xf>
    <xf numFmtId="165" fontId="23" fillId="0" borderId="1">
      <alignment horizontal="center"/>
      <protection/>
    </xf>
    <xf numFmtId="165" fontId="23" fillId="0" borderId="1">
      <alignment horizontal="center"/>
      <protection/>
    </xf>
    <xf numFmtId="165" fontId="23" fillId="0" borderId="1">
      <alignment horizontal="center"/>
      <protection/>
    </xf>
    <xf numFmtId="165" fontId="23" fillId="0" borderId="1">
      <alignment horizontal="center"/>
      <protection/>
    </xf>
    <xf numFmtId="165" fontId="23" fillId="0" borderId="1">
      <alignment horizontal="center"/>
      <protection/>
    </xf>
    <xf numFmtId="165" fontId="23" fillId="0" borderId="1">
      <alignment horizontal="center"/>
      <protection/>
    </xf>
    <xf numFmtId="165" fontId="23" fillId="0" borderId="1">
      <alignment horizontal="center"/>
      <protection/>
    </xf>
    <xf numFmtId="165" fontId="23" fillId="0" borderId="1">
      <alignment horizontal="center"/>
      <protection/>
    </xf>
    <xf numFmtId="165" fontId="23" fillId="0" borderId="1">
      <alignment horizontal="center"/>
      <protection/>
    </xf>
    <xf numFmtId="165" fontId="23" fillId="0" borderId="1">
      <alignment horizontal="center"/>
      <protection/>
    </xf>
    <xf numFmtId="165" fontId="23" fillId="0" borderId="1">
      <alignment horizontal="center"/>
      <protection/>
    </xf>
    <xf numFmtId="165" fontId="23" fillId="0" borderId="1">
      <alignment horizontal="center"/>
      <protection/>
    </xf>
    <xf numFmtId="165" fontId="23" fillId="0" borderId="1">
      <alignment horizontal="center"/>
      <protection/>
    </xf>
    <xf numFmtId="0" fontId="24" fillId="3" borderId="0" applyNumberFormat="0" applyBorder="0" applyAlignment="0" applyProtection="0"/>
    <xf numFmtId="0" fontId="25" fillId="20" borderId="2" applyNumberFormat="0" applyAlignment="0" applyProtection="0"/>
    <xf numFmtId="0" fontId="26" fillId="21" borderId="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0" fillId="0" borderId="0">
      <alignment horizontal="center"/>
      <protection locked="0"/>
    </xf>
    <xf numFmtId="0" fontId="27" fillId="0" borderId="0" applyNumberFormat="0" applyFill="0" applyBorder="0" applyAlignment="0" applyProtection="0"/>
    <xf numFmtId="167" fontId="0" fillId="0" borderId="0">
      <alignment horizontal="center"/>
      <protection locked="0"/>
    </xf>
    <xf numFmtId="168" fontId="23" fillId="0" borderId="1">
      <alignment horizontal="center"/>
      <protection/>
    </xf>
    <xf numFmtId="168" fontId="23" fillId="0" borderId="1">
      <alignment horizontal="center"/>
      <protection/>
    </xf>
    <xf numFmtId="168" fontId="23" fillId="0" borderId="1">
      <alignment horizontal="center"/>
      <protection/>
    </xf>
    <xf numFmtId="168" fontId="23" fillId="0" borderId="1">
      <alignment horizontal="center"/>
      <protection/>
    </xf>
    <xf numFmtId="168" fontId="23" fillId="0" borderId="1">
      <alignment horizontal="center"/>
      <protection/>
    </xf>
    <xf numFmtId="168" fontId="23" fillId="0" borderId="1">
      <alignment horizontal="center"/>
      <protection/>
    </xf>
    <xf numFmtId="168" fontId="23" fillId="0" borderId="1">
      <alignment horizontal="center"/>
      <protection/>
    </xf>
    <xf numFmtId="168" fontId="23" fillId="0" borderId="1">
      <alignment horizontal="center"/>
      <protection/>
    </xf>
    <xf numFmtId="168" fontId="23" fillId="0" borderId="1">
      <alignment horizontal="center"/>
      <protection/>
    </xf>
    <xf numFmtId="168" fontId="23" fillId="0" borderId="1">
      <alignment horizontal="center"/>
      <protection/>
    </xf>
    <xf numFmtId="168" fontId="23" fillId="0" borderId="1">
      <alignment horizontal="center"/>
      <protection/>
    </xf>
    <xf numFmtId="168" fontId="23" fillId="0" borderId="1">
      <alignment horizontal="center"/>
      <protection/>
    </xf>
    <xf numFmtId="168" fontId="23" fillId="0" borderId="1">
      <alignment horizontal="center"/>
      <protection/>
    </xf>
    <xf numFmtId="168" fontId="23" fillId="0" borderId="1">
      <alignment horizontal="center"/>
      <protection/>
    </xf>
    <xf numFmtId="0" fontId="0" fillId="0" borderId="0">
      <alignment horizontal="center"/>
      <protection/>
    </xf>
    <xf numFmtId="0" fontId="28" fillId="4" borderId="0" applyNumberFormat="0" applyBorder="0" applyAlignment="0" applyProtection="0"/>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32" fillId="7" borderId="2" applyNumberFormat="0" applyAlignment="0" applyProtection="0"/>
    <xf numFmtId="0" fontId="33" fillId="0" borderId="7" applyNumberFormat="0" applyFill="0" applyAlignment="0" applyProtection="0"/>
    <xf numFmtId="0" fontId="34" fillId="22" borderId="0" applyNumberFormat="0" applyBorder="0" applyAlignment="0" applyProtection="0"/>
    <xf numFmtId="0" fontId="0" fillId="0" borderId="0">
      <alignment/>
      <protection/>
    </xf>
    <xf numFmtId="0" fontId="0" fillId="0" borderId="0">
      <alignment/>
      <protection/>
    </xf>
    <xf numFmtId="0" fontId="1" fillId="0" borderId="0">
      <alignment/>
      <protection/>
    </xf>
    <xf numFmtId="169" fontId="35" fillId="0" borderId="0">
      <alignment/>
      <protection/>
    </xf>
    <xf numFmtId="169" fontId="35" fillId="0" borderId="0">
      <alignment/>
      <protection/>
    </xf>
    <xf numFmtId="169" fontId="35" fillId="0" borderId="0">
      <alignment/>
      <protection/>
    </xf>
    <xf numFmtId="169" fontId="35" fillId="0" borderId="0">
      <alignment/>
      <protection/>
    </xf>
    <xf numFmtId="169" fontId="35" fillId="0" borderId="0">
      <alignment/>
      <protection/>
    </xf>
    <xf numFmtId="169" fontId="35" fillId="0" borderId="0">
      <alignment/>
      <protection/>
    </xf>
    <xf numFmtId="169" fontId="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9" fontId="35" fillId="0" borderId="0">
      <alignment/>
      <protection/>
    </xf>
    <xf numFmtId="169" fontId="35" fillId="0" borderId="0">
      <alignment/>
      <protection/>
    </xf>
    <xf numFmtId="169" fontId="35" fillId="0" borderId="0">
      <alignment/>
      <protection/>
    </xf>
    <xf numFmtId="169" fontId="35" fillId="0" borderId="0">
      <alignment/>
      <protection/>
    </xf>
    <xf numFmtId="169" fontId="35" fillId="0" borderId="0">
      <alignment/>
      <protection/>
    </xf>
    <xf numFmtId="169" fontId="35" fillId="0" borderId="0">
      <alignment/>
      <protection/>
    </xf>
    <xf numFmtId="169" fontId="35"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23" borderId="8" applyNumberFormat="0" applyFont="0" applyAlignment="0" applyProtection="0"/>
    <xf numFmtId="169" fontId="23" fillId="0" borderId="1">
      <alignment horizontal="center"/>
      <protection/>
    </xf>
    <xf numFmtId="169" fontId="23" fillId="0" borderId="1">
      <alignment horizontal="center"/>
      <protection/>
    </xf>
    <xf numFmtId="169" fontId="23" fillId="0" borderId="1">
      <alignment horizontal="center"/>
      <protection/>
    </xf>
    <xf numFmtId="169" fontId="23" fillId="0" borderId="1">
      <alignment horizontal="center"/>
      <protection/>
    </xf>
    <xf numFmtId="169" fontId="23" fillId="0" borderId="1">
      <alignment horizontal="center"/>
      <protection/>
    </xf>
    <xf numFmtId="169" fontId="23" fillId="0" borderId="1">
      <alignment horizontal="center"/>
      <protection/>
    </xf>
    <xf numFmtId="169" fontId="23" fillId="0" borderId="1">
      <alignment horizontal="center"/>
      <protection/>
    </xf>
    <xf numFmtId="169" fontId="23" fillId="0" borderId="1">
      <alignment horizontal="center"/>
      <protection/>
    </xf>
    <xf numFmtId="169" fontId="23" fillId="0" borderId="1">
      <alignment horizontal="center"/>
      <protection/>
    </xf>
    <xf numFmtId="169" fontId="23" fillId="0" borderId="1">
      <alignment horizontal="center"/>
      <protection/>
    </xf>
    <xf numFmtId="169" fontId="23" fillId="0" borderId="1">
      <alignment horizontal="center"/>
      <protection/>
    </xf>
    <xf numFmtId="169" fontId="23" fillId="0" borderId="1">
      <alignment horizontal="center"/>
      <protection/>
    </xf>
    <xf numFmtId="169" fontId="23" fillId="0" borderId="1">
      <alignment horizontal="center"/>
      <protection/>
    </xf>
    <xf numFmtId="169" fontId="23" fillId="0" borderId="1">
      <alignment horizontal="center"/>
      <protection/>
    </xf>
    <xf numFmtId="169" fontId="23" fillId="0" borderId="1">
      <alignment horizontal="center"/>
      <protection/>
    </xf>
    <xf numFmtId="0" fontId="36"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70" fontId="37" fillId="0" borderId="0" applyFont="0" applyFill="0" applyBorder="0" applyAlignment="0" applyProtection="0"/>
    <xf numFmtId="171" fontId="23" fillId="0" borderId="1">
      <alignment horizontal="center"/>
      <protection/>
    </xf>
    <xf numFmtId="171" fontId="23" fillId="0" borderId="1">
      <alignment horizontal="center"/>
      <protection/>
    </xf>
    <xf numFmtId="171" fontId="23" fillId="0" borderId="1">
      <alignment horizontal="center"/>
      <protection/>
    </xf>
    <xf numFmtId="171" fontId="23" fillId="0" borderId="1">
      <alignment horizontal="center"/>
      <protection/>
    </xf>
    <xf numFmtId="171" fontId="23" fillId="0" borderId="1">
      <alignment horizontal="center"/>
      <protection/>
    </xf>
    <xf numFmtId="171" fontId="23" fillId="0" borderId="1">
      <alignment horizontal="center"/>
      <protection/>
    </xf>
    <xf numFmtId="171" fontId="23" fillId="0" borderId="1">
      <alignment horizontal="center"/>
      <protection/>
    </xf>
    <xf numFmtId="171" fontId="23" fillId="0" borderId="1">
      <alignment horizontal="center"/>
      <protection/>
    </xf>
    <xf numFmtId="171" fontId="23" fillId="0" borderId="1">
      <alignment horizontal="center"/>
      <protection/>
    </xf>
    <xf numFmtId="171" fontId="23" fillId="0" borderId="1">
      <alignment horizontal="center"/>
      <protection/>
    </xf>
    <xf numFmtId="171" fontId="23" fillId="0" borderId="1">
      <alignment horizontal="center"/>
      <protection/>
    </xf>
    <xf numFmtId="171" fontId="23" fillId="0" borderId="1">
      <alignment horizontal="center"/>
      <protection/>
    </xf>
    <xf numFmtId="171" fontId="23" fillId="0" borderId="1">
      <alignment horizontal="center"/>
      <protection/>
    </xf>
    <xf numFmtId="171" fontId="23" fillId="0" borderId="1">
      <alignment horizontal="center"/>
      <protection/>
    </xf>
    <xf numFmtId="171" fontId="23" fillId="0" borderId="1">
      <alignment horizontal="center"/>
      <protection/>
    </xf>
    <xf numFmtId="172" fontId="23" fillId="0" borderId="1">
      <alignment horizontal="center"/>
      <protection/>
    </xf>
    <xf numFmtId="172" fontId="23" fillId="0" borderId="1">
      <alignment horizontal="center"/>
      <protection/>
    </xf>
    <xf numFmtId="172" fontId="23" fillId="0" borderId="1">
      <alignment horizontal="center"/>
      <protection/>
    </xf>
    <xf numFmtId="172" fontId="23" fillId="0" borderId="1">
      <alignment horizontal="center"/>
      <protection/>
    </xf>
    <xf numFmtId="172" fontId="23" fillId="0" borderId="1">
      <alignment horizontal="center"/>
      <protection/>
    </xf>
    <xf numFmtId="172" fontId="23" fillId="0" borderId="1">
      <alignment horizontal="center"/>
      <protection/>
    </xf>
    <xf numFmtId="172" fontId="23" fillId="0" borderId="1">
      <alignment horizontal="center"/>
      <protection/>
    </xf>
    <xf numFmtId="172" fontId="23" fillId="0" borderId="1">
      <alignment horizontal="center"/>
      <protection/>
    </xf>
    <xf numFmtId="172" fontId="23" fillId="0" borderId="1">
      <alignment horizontal="center"/>
      <protection/>
    </xf>
    <xf numFmtId="172" fontId="23" fillId="0" borderId="1">
      <alignment horizontal="center"/>
      <protection/>
    </xf>
    <xf numFmtId="172" fontId="23" fillId="0" borderId="1">
      <alignment horizontal="center"/>
      <protection/>
    </xf>
    <xf numFmtId="172" fontId="23" fillId="0" borderId="1">
      <alignment horizontal="center"/>
      <protection/>
    </xf>
    <xf numFmtId="172" fontId="23" fillId="0" borderId="1">
      <alignment horizontal="center"/>
      <protection/>
    </xf>
    <xf numFmtId="172" fontId="23" fillId="0" borderId="1">
      <alignment horizontal="center"/>
      <protection/>
    </xf>
    <xf numFmtId="172" fontId="23" fillId="0" borderId="1">
      <alignment horizontal="center"/>
      <protection/>
    </xf>
    <xf numFmtId="0" fontId="38" fillId="0" borderId="0" applyNumberFormat="0" applyFill="0" applyBorder="0" applyAlignment="0" applyProtection="0"/>
    <xf numFmtId="0" fontId="39" fillId="0" borderId="10" applyNumberFormat="0" applyFill="0" applyAlignment="0" applyProtection="0"/>
    <xf numFmtId="173" fontId="0" fillId="0" borderId="11" applyFont="0" applyFill="0" applyProtection="0">
      <alignment/>
    </xf>
    <xf numFmtId="41" fontId="2" fillId="0" borderId="12" applyBorder="0">
      <alignment/>
      <protection/>
    </xf>
    <xf numFmtId="0" fontId="40" fillId="0" borderId="0" applyNumberFormat="0" applyFill="0" applyBorder="0" applyAlignment="0" applyProtection="0"/>
    <xf numFmtId="0" fontId="1" fillId="0" borderId="0">
      <alignment/>
      <protection/>
    </xf>
  </cellStyleXfs>
  <cellXfs count="174">
    <xf numFmtId="0" fontId="0" fillId="0" borderId="0" xfId="0"/>
    <xf numFmtId="37" fontId="3" fillId="0" borderId="0" xfId="20" applyFont="1" applyBorder="1" applyAlignment="1">
      <alignment horizontal="centerContinuous" wrapText="1"/>
      <protection/>
    </xf>
    <xf numFmtId="37" fontId="4" fillId="0" borderId="0" xfId="20" applyFont="1" applyBorder="1" applyAlignment="1">
      <alignment horizontal="centerContinuous" wrapText="1"/>
      <protection/>
    </xf>
    <xf numFmtId="0" fontId="0" fillId="0" borderId="0" xfId="0" applyBorder="1" applyAlignment="1">
      <alignment horizontal="center"/>
    </xf>
    <xf numFmtId="0" fontId="0" fillId="0" borderId="0" xfId="0" applyBorder="1" applyAlignment="1">
      <alignment horizontal="centerContinuous"/>
    </xf>
    <xf numFmtId="0" fontId="0" fillId="0" borderId="0" xfId="0" applyAlignment="1">
      <alignment horizontal="centerContinuous"/>
    </xf>
    <xf numFmtId="37" fontId="2" fillId="0" borderId="0" xfId="20" applyFont="1" applyBorder="1" applyAlignment="1">
      <alignment horizontal="centerContinuous" wrapText="1"/>
      <protection/>
    </xf>
    <xf numFmtId="0" fontId="0" fillId="0" borderId="0" xfId="0" applyBorder="1"/>
    <xf numFmtId="0" fontId="6" fillId="0" borderId="0" xfId="0" applyFont="1" applyFill="1" applyBorder="1" applyAlignment="1">
      <alignment horizontal="left"/>
    </xf>
    <xf numFmtId="37" fontId="7" fillId="0" borderId="0" xfId="20" applyFont="1" applyFill="1" applyBorder="1" applyAlignment="1">
      <alignment horizontal="center" wrapText="1"/>
      <protection/>
    </xf>
    <xf numFmtId="37" fontId="7" fillId="0" borderId="0" xfId="20" applyFont="1" applyBorder="1" applyAlignment="1">
      <alignment horizontal="center" wrapText="1"/>
      <protection/>
    </xf>
    <xf numFmtId="0" fontId="6" fillId="0" borderId="0" xfId="0" applyFont="1" applyFill="1" applyBorder="1" applyAlignment="1">
      <alignment horizontal="centerContinuous"/>
    </xf>
    <xf numFmtId="37" fontId="6" fillId="0" borderId="0" xfId="20" applyFont="1" applyBorder="1" applyAlignment="1">
      <alignment horizontal="left" wrapText="1"/>
      <protection/>
    </xf>
    <xf numFmtId="0" fontId="0" fillId="24" borderId="0" xfId="0" applyFill="1" applyBorder="1" applyAlignment="1">
      <alignment horizontal="centerContinuous"/>
    </xf>
    <xf numFmtId="0" fontId="0" fillId="24" borderId="0" xfId="0" applyFill="1" applyAlignment="1">
      <alignment/>
    </xf>
    <xf numFmtId="0" fontId="0" fillId="24" borderId="0" xfId="0" applyFill="1" applyAlignment="1">
      <alignment horizontal="centerContinuous"/>
    </xf>
    <xf numFmtId="0" fontId="0" fillId="24" borderId="0" xfId="0" applyFill="1"/>
    <xf numFmtId="37" fontId="7" fillId="0" borderId="0" xfId="20" applyFont="1" applyFill="1" applyBorder="1" applyAlignment="1">
      <alignment horizontal="right"/>
      <protection/>
    </xf>
    <xf numFmtId="14" fontId="7" fillId="0" borderId="0" xfId="20" applyNumberFormat="1" applyFont="1" applyFill="1" applyBorder="1" applyAlignment="1">
      <alignment horizontal="left"/>
      <protection/>
    </xf>
    <xf numFmtId="37" fontId="7" fillId="0" borderId="13" xfId="20" applyFont="1" applyFill="1" applyBorder="1" applyAlignment="1">
      <alignment horizontal="left" wrapText="1"/>
      <protection/>
    </xf>
    <xf numFmtId="37" fontId="8" fillId="0" borderId="0" xfId="20" applyFont="1" applyFill="1" applyBorder="1" applyAlignment="1">
      <alignment horizontal="left" wrapText="1"/>
      <protection/>
    </xf>
    <xf numFmtId="37" fontId="6" fillId="0" borderId="0" xfId="20" applyFont="1" applyFill="1" applyBorder="1" applyAlignment="1">
      <alignment horizontal="centerContinuous" wrapText="1"/>
      <protection/>
    </xf>
    <xf numFmtId="0" fontId="6" fillId="0" borderId="0" xfId="0" applyFont="1" applyFill="1" applyBorder="1" applyAlignment="1">
      <alignment horizontal="center"/>
    </xf>
    <xf numFmtId="0" fontId="6" fillId="0" borderId="0" xfId="0" applyFont="1" applyBorder="1"/>
    <xf numFmtId="37" fontId="9" fillId="0" borderId="0" xfId="20" applyFont="1" applyBorder="1" applyAlignment="1">
      <alignment horizontal="centerContinuous" wrapText="1"/>
      <protection/>
    </xf>
    <xf numFmtId="37" fontId="7" fillId="24" borderId="14" xfId="20" applyFont="1" applyFill="1" applyBorder="1" applyAlignment="1" applyProtection="1">
      <alignment horizontal="left" wrapText="1"/>
      <protection/>
    </xf>
    <xf numFmtId="37" fontId="7" fillId="25" borderId="15" xfId="20" applyFont="1" applyFill="1" applyBorder="1" applyAlignment="1">
      <alignment horizontal="center" wrapText="1"/>
      <protection/>
    </xf>
    <xf numFmtId="37" fontId="7" fillId="25" borderId="16" xfId="20" applyFont="1" applyFill="1" applyBorder="1" applyAlignment="1">
      <alignment horizontal="center" wrapText="1"/>
      <protection/>
    </xf>
    <xf numFmtId="37" fontId="7" fillId="25" borderId="17" xfId="20" applyFont="1" applyFill="1" applyBorder="1" applyAlignment="1">
      <alignment horizontal="center" wrapText="1"/>
      <protection/>
    </xf>
    <xf numFmtId="37" fontId="7" fillId="24" borderId="18" xfId="20" applyFont="1" applyFill="1" applyBorder="1" applyAlignment="1">
      <alignment horizontal="center" wrapText="1"/>
      <protection/>
    </xf>
    <xf numFmtId="37" fontId="7" fillId="24" borderId="16" xfId="20" applyFont="1" applyFill="1" applyBorder="1" applyAlignment="1">
      <alignment horizontal="center" wrapText="1"/>
      <protection/>
    </xf>
    <xf numFmtId="37" fontId="7" fillId="24" borderId="15" xfId="20" applyFont="1" applyFill="1" applyBorder="1" applyAlignment="1">
      <alignment horizontal="center" wrapText="1"/>
      <protection/>
    </xf>
    <xf numFmtId="37" fontId="12" fillId="24" borderId="0" xfId="20" applyFont="1" applyFill="1" applyAlignment="1">
      <alignment horizontal="center" wrapText="1"/>
      <protection/>
    </xf>
    <xf numFmtId="0" fontId="2" fillId="24" borderId="0" xfId="0" applyFont="1" applyFill="1"/>
    <xf numFmtId="37" fontId="7" fillId="0" borderId="14" xfId="20" applyFont="1" applyFill="1" applyBorder="1" applyAlignment="1">
      <alignment horizontal="left"/>
      <protection/>
    </xf>
    <xf numFmtId="164" fontId="7" fillId="25" borderId="19" xfId="18" applyNumberFormat="1" applyFont="1" applyFill="1" applyBorder="1" applyAlignment="1">
      <alignment/>
    </xf>
    <xf numFmtId="164" fontId="7" fillId="25" borderId="20" xfId="18" applyNumberFormat="1" applyFont="1" applyFill="1" applyBorder="1" applyAlignment="1">
      <alignment/>
    </xf>
    <xf numFmtId="164" fontId="7" fillId="25" borderId="21" xfId="18" applyNumberFormat="1" applyFont="1" applyFill="1" applyBorder="1" applyAlignment="1">
      <alignment/>
    </xf>
    <xf numFmtId="164" fontId="7" fillId="0" borderId="20" xfId="18" applyNumberFormat="1" applyFont="1" applyFill="1" applyBorder="1" applyAlignment="1">
      <alignment/>
    </xf>
    <xf numFmtId="164" fontId="7" fillId="0" borderId="21" xfId="18" applyNumberFormat="1" applyFont="1" applyFill="1" applyBorder="1" applyAlignment="1">
      <alignment/>
    </xf>
    <xf numFmtId="164" fontId="12" fillId="0" borderId="0" xfId="18" applyNumberFormat="1" applyFont="1" applyBorder="1"/>
    <xf numFmtId="164" fontId="12" fillId="0" borderId="0" xfId="18" applyNumberFormat="1" applyFont="1"/>
    <xf numFmtId="0" fontId="12" fillId="0" borderId="0" xfId="0" applyFont="1"/>
    <xf numFmtId="37" fontId="7" fillId="0" borderId="22" xfId="20" applyFont="1" applyFill="1" applyBorder="1" applyAlignment="1">
      <alignment horizontal="left" vertical="center"/>
      <protection/>
    </xf>
    <xf numFmtId="164" fontId="6" fillId="25" borderId="23" xfId="18" applyNumberFormat="1" applyFont="1" applyFill="1" applyBorder="1" applyAlignment="1">
      <alignment vertical="center"/>
    </xf>
    <xf numFmtId="164" fontId="6" fillId="25" borderId="24" xfId="18" applyNumberFormat="1" applyFont="1" applyFill="1" applyBorder="1" applyAlignment="1">
      <alignment vertical="center"/>
    </xf>
    <xf numFmtId="164" fontId="6" fillId="25" borderId="25" xfId="18" applyNumberFormat="1" applyFont="1" applyFill="1" applyBorder="1" applyAlignment="1">
      <alignment vertical="center"/>
    </xf>
    <xf numFmtId="164" fontId="6" fillId="0" borderId="26" xfId="18" applyNumberFormat="1" applyFont="1" applyFill="1" applyBorder="1" applyAlignment="1">
      <alignment vertical="center"/>
    </xf>
    <xf numFmtId="164" fontId="6" fillId="0" borderId="25" xfId="18" applyNumberFormat="1" applyFont="1" applyBorder="1" applyAlignment="1">
      <alignment vertical="center"/>
    </xf>
    <xf numFmtId="164" fontId="6" fillId="0" borderId="26" xfId="18" applyNumberFormat="1" applyFont="1" applyBorder="1" applyAlignment="1">
      <alignment vertical="center"/>
    </xf>
    <xf numFmtId="164" fontId="6" fillId="0" borderId="27" xfId="18" applyNumberFormat="1" applyFont="1" applyBorder="1" applyAlignment="1">
      <alignment vertical="center"/>
    </xf>
    <xf numFmtId="164" fontId="2" fillId="0" borderId="0" xfId="18" applyNumberFormat="1" applyFont="1" applyBorder="1"/>
    <xf numFmtId="164" fontId="2" fillId="0" borderId="0" xfId="18" applyNumberFormat="1" applyFont="1"/>
    <xf numFmtId="0" fontId="2" fillId="0" borderId="0" xfId="0" applyFont="1"/>
    <xf numFmtId="37" fontId="13" fillId="0" borderId="22" xfId="20" applyFont="1" applyFill="1" applyBorder="1" applyAlignment="1">
      <alignment horizontal="left" vertical="center"/>
      <protection/>
    </xf>
    <xf numFmtId="164" fontId="6" fillId="0" borderId="27" xfId="18" applyNumberFormat="1" applyFont="1" applyFill="1" applyBorder="1" applyAlignment="1">
      <alignment vertical="center"/>
    </xf>
    <xf numFmtId="164" fontId="6" fillId="0" borderId="25" xfId="18" applyNumberFormat="1" applyFont="1" applyFill="1" applyBorder="1" applyAlignment="1">
      <alignment vertical="center"/>
    </xf>
    <xf numFmtId="164" fontId="6" fillId="0" borderId="28" xfId="18" applyNumberFormat="1" applyFont="1" applyFill="1" applyBorder="1" applyAlignment="1">
      <alignment vertical="center"/>
    </xf>
    <xf numFmtId="164" fontId="6" fillId="0" borderId="0" xfId="18" applyNumberFormat="1" applyFont="1" applyFill="1" applyBorder="1" applyAlignment="1">
      <alignment vertical="center"/>
    </xf>
    <xf numFmtId="37" fontId="7" fillId="0" borderId="14" xfId="20" applyFont="1" applyFill="1" applyBorder="1" applyAlignment="1">
      <alignment horizontal="left" vertical="center"/>
      <protection/>
    </xf>
    <xf numFmtId="164" fontId="7" fillId="25" borderId="19" xfId="18" applyNumberFormat="1" applyFont="1" applyFill="1" applyBorder="1" applyAlignment="1">
      <alignment vertical="center"/>
    </xf>
    <xf numFmtId="164" fontId="7" fillId="25" borderId="29" xfId="18" applyNumberFormat="1" applyFont="1" applyFill="1" applyBorder="1" applyAlignment="1">
      <alignment vertical="center"/>
    </xf>
    <xf numFmtId="164" fontId="7" fillId="0" borderId="19" xfId="18" applyNumberFormat="1" applyFont="1" applyFill="1" applyBorder="1" applyAlignment="1">
      <alignment vertical="center"/>
    </xf>
    <xf numFmtId="164" fontId="7" fillId="0" borderId="29" xfId="18" applyNumberFormat="1" applyFont="1" applyFill="1" applyBorder="1" applyAlignment="1">
      <alignment vertical="center"/>
    </xf>
    <xf numFmtId="164" fontId="6" fillId="25" borderId="30" xfId="18" applyNumberFormat="1" applyFont="1" applyFill="1" applyBorder="1" applyAlignment="1">
      <alignment vertical="center"/>
    </xf>
    <xf numFmtId="164" fontId="6" fillId="25" borderId="27" xfId="18" applyNumberFormat="1" applyFont="1" applyFill="1" applyBorder="1" applyAlignment="1">
      <alignment vertical="center"/>
    </xf>
    <xf numFmtId="37" fontId="7" fillId="0" borderId="31" xfId="20" applyFont="1" applyFill="1" applyBorder="1" applyAlignment="1">
      <alignment horizontal="left" vertical="center"/>
      <protection/>
    </xf>
    <xf numFmtId="164" fontId="6" fillId="25" borderId="30" xfId="18" applyNumberFormat="1" applyFont="1" applyFill="1" applyBorder="1" applyAlignment="1">
      <alignment horizontal="center" vertical="center"/>
    </xf>
    <xf numFmtId="164" fontId="6" fillId="25" borderId="28" xfId="18" applyNumberFormat="1" applyFont="1" applyFill="1" applyBorder="1" applyAlignment="1">
      <alignment horizontal="center" vertical="center"/>
    </xf>
    <xf numFmtId="164" fontId="6" fillId="25" borderId="32" xfId="18" applyNumberFormat="1" applyFont="1" applyFill="1" applyBorder="1" applyAlignment="1">
      <alignment horizontal="center" vertical="center"/>
    </xf>
    <xf numFmtId="164" fontId="6" fillId="0" borderId="28" xfId="18" applyNumberFormat="1" applyFont="1" applyFill="1" applyBorder="1" applyAlignment="1">
      <alignment horizontal="center" vertical="center"/>
    </xf>
    <xf numFmtId="164" fontId="6" fillId="0" borderId="33" xfId="18" applyNumberFormat="1" applyFont="1" applyFill="1" applyBorder="1" applyAlignment="1">
      <alignment horizontal="center" vertical="center"/>
    </xf>
    <xf numFmtId="164" fontId="6" fillId="0" borderId="30" xfId="18" applyNumberFormat="1" applyFont="1" applyFill="1" applyBorder="1" applyAlignment="1">
      <alignment horizontal="center" vertical="center"/>
    </xf>
    <xf numFmtId="164" fontId="7" fillId="0" borderId="19" xfId="18" applyNumberFormat="1" applyFont="1" applyBorder="1" applyAlignment="1">
      <alignment vertical="center"/>
    </xf>
    <xf numFmtId="37" fontId="6" fillId="0" borderId="14" xfId="20" applyFont="1" applyFill="1" applyBorder="1" applyAlignment="1">
      <alignment horizontal="left" vertical="center"/>
      <protection/>
    </xf>
    <xf numFmtId="164" fontId="6" fillId="25" borderId="19" xfId="18" applyNumberFormat="1" applyFont="1" applyFill="1" applyBorder="1" applyAlignment="1" quotePrefix="1">
      <alignment vertical="center"/>
    </xf>
    <xf numFmtId="164" fontId="6" fillId="25" borderId="20" xfId="18" applyNumberFormat="1" applyFont="1" applyFill="1" applyBorder="1" applyAlignment="1">
      <alignment vertical="center"/>
    </xf>
    <xf numFmtId="164" fontId="6" fillId="25" borderId="29" xfId="18" applyNumberFormat="1" applyFont="1" applyFill="1" applyBorder="1" applyAlignment="1">
      <alignment vertical="center"/>
    </xf>
    <xf numFmtId="164" fontId="6" fillId="0" borderId="20" xfId="18" applyNumberFormat="1" applyFont="1" applyFill="1" applyBorder="1" applyAlignment="1">
      <alignment vertical="center"/>
    </xf>
    <xf numFmtId="164" fontId="6" fillId="0" borderId="29" xfId="18" applyNumberFormat="1" applyFont="1" applyFill="1" applyBorder="1" applyAlignment="1">
      <alignment vertical="center"/>
    </xf>
    <xf numFmtId="164" fontId="6" fillId="0" borderId="20" xfId="18" applyNumberFormat="1" applyFont="1" applyBorder="1" applyAlignment="1">
      <alignment vertical="center"/>
    </xf>
    <xf numFmtId="164" fontId="6" fillId="25" borderId="30" xfId="18" applyNumberFormat="1" applyFont="1" applyFill="1" applyBorder="1" applyAlignment="1" quotePrefix="1">
      <alignment vertical="center"/>
    </xf>
    <xf numFmtId="164" fontId="6" fillId="25" borderId="34" xfId="18" applyNumberFormat="1" applyFont="1" applyFill="1" applyBorder="1" applyAlignment="1">
      <alignment vertical="center"/>
    </xf>
    <xf numFmtId="164" fontId="6" fillId="25" borderId="25" xfId="18" applyNumberFormat="1" applyFont="1" applyFill="1" applyBorder="1" applyAlignment="1" quotePrefix="1">
      <alignment vertical="center"/>
    </xf>
    <xf numFmtId="164" fontId="6" fillId="0" borderId="30" xfId="18" applyNumberFormat="1" applyFont="1" applyFill="1" applyBorder="1" applyAlignment="1" quotePrefix="1">
      <alignment vertical="center"/>
    </xf>
    <xf numFmtId="164" fontId="6" fillId="0" borderId="25" xfId="18" applyNumberFormat="1" applyFont="1" applyFill="1" applyBorder="1" applyAlignment="1" quotePrefix="1">
      <alignment vertical="center"/>
    </xf>
    <xf numFmtId="37" fontId="7" fillId="0" borderId="35" xfId="20" applyFont="1" applyFill="1" applyBorder="1" applyAlignment="1">
      <alignment horizontal="left" vertical="center"/>
      <protection/>
    </xf>
    <xf numFmtId="164" fontId="6" fillId="25" borderId="36" xfId="18" applyNumberFormat="1" applyFont="1" applyFill="1" applyBorder="1" applyAlignment="1" quotePrefix="1">
      <alignment vertical="center"/>
    </xf>
    <xf numFmtId="164" fontId="6" fillId="0" borderId="36" xfId="18" applyNumberFormat="1" applyFont="1" applyFill="1" applyBorder="1" applyAlignment="1" quotePrefix="1">
      <alignment vertical="center"/>
    </xf>
    <xf numFmtId="164" fontId="6" fillId="0" borderId="36" xfId="18" applyNumberFormat="1" applyFont="1" applyBorder="1" applyAlignment="1">
      <alignment vertical="center"/>
    </xf>
    <xf numFmtId="164" fontId="6" fillId="25" borderId="37" xfId="18" applyNumberFormat="1" applyFont="1" applyFill="1" applyBorder="1" applyAlignment="1" quotePrefix="1">
      <alignment vertical="center"/>
    </xf>
    <xf numFmtId="164" fontId="6" fillId="25" borderId="21" xfId="18" applyNumberFormat="1" applyFont="1" applyFill="1" applyBorder="1" applyAlignment="1" quotePrefix="1">
      <alignment vertical="center"/>
    </xf>
    <xf numFmtId="164" fontId="6" fillId="0" borderId="19" xfId="18" applyNumberFormat="1" applyFont="1" applyFill="1" applyBorder="1" applyAlignment="1" quotePrefix="1">
      <alignment vertical="center"/>
    </xf>
    <xf numFmtId="164" fontId="6" fillId="0" borderId="21" xfId="18" applyNumberFormat="1" applyFont="1" applyFill="1" applyBorder="1" applyAlignment="1" quotePrefix="1">
      <alignment vertical="center"/>
    </xf>
    <xf numFmtId="164" fontId="6" fillId="0" borderId="20" xfId="18" applyNumberFormat="1" applyFont="1" applyFill="1" applyBorder="1" applyAlignment="1" quotePrefix="1">
      <alignment vertical="center"/>
    </xf>
    <xf numFmtId="164" fontId="6" fillId="0" borderId="29" xfId="18" applyNumberFormat="1" applyFont="1" applyFill="1" applyBorder="1" applyAlignment="1" quotePrefix="1">
      <alignment vertical="center"/>
    </xf>
    <xf numFmtId="0" fontId="2" fillId="0" borderId="0" xfId="0" applyFont="1" applyBorder="1"/>
    <xf numFmtId="0" fontId="2" fillId="0" borderId="13" xfId="0" applyFont="1" applyBorder="1"/>
    <xf numFmtId="164" fontId="6" fillId="25" borderId="38" xfId="18" applyNumberFormat="1" applyFont="1" applyFill="1" applyBorder="1" applyAlignment="1">
      <alignment vertical="center"/>
    </xf>
    <xf numFmtId="164" fontId="6" fillId="0" borderId="24" xfId="18" applyNumberFormat="1" applyFont="1" applyFill="1" applyBorder="1" applyAlignment="1">
      <alignment vertical="center"/>
    </xf>
    <xf numFmtId="164" fontId="2" fillId="0" borderId="0" xfId="18" applyNumberFormat="1" applyFont="1" applyFill="1" applyBorder="1"/>
    <xf numFmtId="37" fontId="6" fillId="0" borderId="22" xfId="20" applyFont="1" applyFill="1" applyBorder="1" applyAlignment="1">
      <alignment horizontal="left" vertical="center"/>
      <protection/>
    </xf>
    <xf numFmtId="164" fontId="6" fillId="25" borderId="23" xfId="18" applyNumberFormat="1" applyFont="1" applyFill="1" applyBorder="1" applyAlignment="1" quotePrefix="1">
      <alignment vertical="center"/>
    </xf>
    <xf numFmtId="164" fontId="6" fillId="25" borderId="0" xfId="18" applyNumberFormat="1" applyFont="1" applyFill="1" applyBorder="1" applyAlignment="1">
      <alignment vertical="center"/>
    </xf>
    <xf numFmtId="164" fontId="6" fillId="0" borderId="22" xfId="18" applyNumberFormat="1" applyFont="1" applyFill="1" applyBorder="1" applyAlignment="1">
      <alignment vertical="center"/>
    </xf>
    <xf numFmtId="164" fontId="6" fillId="25" borderId="22" xfId="18" applyNumberFormat="1" applyFont="1" applyFill="1" applyBorder="1" applyAlignment="1">
      <alignment vertical="center"/>
    </xf>
    <xf numFmtId="37" fontId="6" fillId="0" borderId="31" xfId="20" applyFont="1" applyFill="1" applyBorder="1" applyAlignment="1">
      <alignment horizontal="left" vertical="center"/>
      <protection/>
    </xf>
    <xf numFmtId="164" fontId="7" fillId="25" borderId="23" xfId="18" applyNumberFormat="1" applyFont="1" applyFill="1" applyBorder="1" applyAlignment="1">
      <alignment vertical="center"/>
    </xf>
    <xf numFmtId="164" fontId="7" fillId="25" borderId="38" xfId="18" applyNumberFormat="1" applyFont="1" applyFill="1" applyBorder="1" applyAlignment="1">
      <alignment vertical="center"/>
    </xf>
    <xf numFmtId="164" fontId="12" fillId="0" borderId="0" xfId="18" applyNumberFormat="1" applyFont="1" applyFill="1" applyBorder="1"/>
    <xf numFmtId="164" fontId="7" fillId="25" borderId="39" xfId="18" applyNumberFormat="1" applyFont="1" applyFill="1" applyBorder="1" applyAlignment="1">
      <alignment vertical="center"/>
    </xf>
    <xf numFmtId="164" fontId="7" fillId="25" borderId="40" xfId="18" applyNumberFormat="1" applyFont="1" applyFill="1" applyBorder="1" applyAlignment="1">
      <alignment vertical="center"/>
    </xf>
    <xf numFmtId="37" fontId="7" fillId="0" borderId="0" xfId="20" applyFont="1" applyFill="1" applyBorder="1" applyAlignment="1">
      <alignment horizontal="left" vertical="center"/>
      <protection/>
    </xf>
    <xf numFmtId="164" fontId="7" fillId="0" borderId="0" xfId="18" applyNumberFormat="1" applyFont="1" applyFill="1" applyBorder="1" applyAlignment="1">
      <alignment vertical="center"/>
    </xf>
    <xf numFmtId="164" fontId="6" fillId="0" borderId="0" xfId="18" applyNumberFormat="1" applyFont="1" applyBorder="1" applyAlignment="1">
      <alignment vertical="center"/>
    </xf>
    <xf numFmtId="164" fontId="6" fillId="0" borderId="0" xfId="18" applyNumberFormat="1" applyFont="1" applyBorder="1" applyAlignment="1">
      <alignment vertical="center" wrapText="1"/>
    </xf>
    <xf numFmtId="37" fontId="7" fillId="0" borderId="0" xfId="20" applyFont="1" applyAlignment="1">
      <alignment horizontal="left"/>
      <protection/>
    </xf>
    <xf numFmtId="37" fontId="6" fillId="0" borderId="0" xfId="20" applyFont="1" applyBorder="1">
      <alignment/>
      <protection/>
    </xf>
    <xf numFmtId="37" fontId="7" fillId="0" borderId="0" xfId="20" applyFont="1" applyBorder="1">
      <alignment/>
      <protection/>
    </xf>
    <xf numFmtId="0" fontId="6" fillId="0" borderId="0" xfId="0" applyFont="1"/>
    <xf numFmtId="37" fontId="14" fillId="0" borderId="0" xfId="20" applyFont="1" applyBorder="1">
      <alignment/>
      <protection/>
    </xf>
    <xf numFmtId="0" fontId="14" fillId="0" borderId="0" xfId="0" applyFont="1"/>
    <xf numFmtId="37" fontId="13" fillId="0" borderId="0" xfId="20" applyFont="1" applyBorder="1">
      <alignment/>
      <protection/>
    </xf>
    <xf numFmtId="0" fontId="13" fillId="0" borderId="0" xfId="0" applyFont="1" applyBorder="1"/>
    <xf numFmtId="0" fontId="16" fillId="0" borderId="0" xfId="0" applyFont="1" applyBorder="1"/>
    <xf numFmtId="0" fontId="16" fillId="0" borderId="0" xfId="0" applyFont="1"/>
    <xf numFmtId="0" fontId="13" fillId="0" borderId="0" xfId="0" applyFont="1" applyBorder="1" applyAlignment="1">
      <alignment horizontal="center"/>
    </xf>
    <xf numFmtId="0" fontId="16" fillId="0" borderId="0" xfId="0" applyFont="1" applyBorder="1" applyAlignment="1">
      <alignment horizontal="center"/>
    </xf>
    <xf numFmtId="0" fontId="2" fillId="0" borderId="0" xfId="0" applyFont="1" applyBorder="1" applyAlignment="1">
      <alignment horizontal="center"/>
    </xf>
    <xf numFmtId="0" fontId="14" fillId="0" borderId="0" xfId="0" applyFont="1" applyBorder="1"/>
    <xf numFmtId="0" fontId="0" fillId="0" borderId="0" xfId="0" applyAlignment="1">
      <alignment horizontal="right"/>
    </xf>
    <xf numFmtId="0" fontId="17" fillId="0" borderId="0" xfId="0" applyFont="1" applyBorder="1" applyAlignment="1">
      <alignment horizontal="center"/>
    </xf>
    <xf numFmtId="0" fontId="17" fillId="0" borderId="0" xfId="0" applyFont="1" applyBorder="1" applyAlignment="1">
      <alignment horizontal="left"/>
    </xf>
    <xf numFmtId="0" fontId="0" fillId="0" borderId="0" xfId="0" applyFont="1" applyBorder="1"/>
    <xf numFmtId="0" fontId="17" fillId="0" borderId="0" xfId="0" applyFont="1" applyBorder="1"/>
    <xf numFmtId="0" fontId="0" fillId="0" borderId="0" xfId="0" applyBorder="1" applyAlignment="1">
      <alignment horizontal="left"/>
    </xf>
    <xf numFmtId="0" fontId="6" fillId="24" borderId="0" xfId="0" applyFont="1" applyFill="1" applyBorder="1" applyAlignment="1">
      <alignment horizontal="left"/>
    </xf>
    <xf numFmtId="164" fontId="7" fillId="0" borderId="41" xfId="18" applyNumberFormat="1" applyFont="1" applyFill="1" applyBorder="1" applyAlignment="1">
      <alignment/>
    </xf>
    <xf numFmtId="164" fontId="7" fillId="0" borderId="41" xfId="18" applyNumberFormat="1" applyFont="1" applyFill="1" applyBorder="1" applyAlignment="1">
      <alignment vertical="center"/>
    </xf>
    <xf numFmtId="164" fontId="7" fillId="0" borderId="41" xfId="18" applyNumberFormat="1" applyFont="1" applyBorder="1" applyAlignment="1">
      <alignment vertical="center"/>
    </xf>
    <xf numFmtId="164" fontId="6" fillId="0" borderId="41" xfId="18" applyNumberFormat="1" applyFont="1" applyBorder="1" applyAlignment="1">
      <alignment vertical="center"/>
    </xf>
    <xf numFmtId="164" fontId="7" fillId="0" borderId="42" xfId="18" applyNumberFormat="1" applyFont="1" applyBorder="1"/>
    <xf numFmtId="164" fontId="6" fillId="0" borderId="43" xfId="18" applyNumberFormat="1" applyFont="1" applyBorder="1" applyAlignment="1">
      <alignment vertical="center" wrapText="1"/>
    </xf>
    <xf numFmtId="164" fontId="6" fillId="0" borderId="23" xfId="18" applyNumberFormat="1" applyFont="1" applyBorder="1" applyAlignment="1">
      <alignment vertical="center" wrapText="1"/>
    </xf>
    <xf numFmtId="37" fontId="13" fillId="0" borderId="23" xfId="20" applyFont="1" applyFill="1" applyBorder="1" applyAlignment="1">
      <alignment horizontal="left" vertical="center" wrapText="1"/>
      <protection/>
    </xf>
    <xf numFmtId="164" fontId="7" fillId="0" borderId="37" xfId="18" applyNumberFormat="1" applyFont="1" applyBorder="1" applyAlignment="1">
      <alignment vertical="center" wrapText="1"/>
    </xf>
    <xf numFmtId="164" fontId="6" fillId="0" borderId="37" xfId="18" applyNumberFormat="1" applyFont="1" applyBorder="1" applyAlignment="1">
      <alignment vertical="center" wrapText="1"/>
    </xf>
    <xf numFmtId="164" fontId="6" fillId="0" borderId="39" xfId="18" applyNumberFormat="1" applyFont="1" applyBorder="1" applyAlignment="1">
      <alignment vertical="center" wrapText="1"/>
    </xf>
    <xf numFmtId="0" fontId="18" fillId="0" borderId="0" xfId="203" applyFont="1" applyFill="1">
      <alignment/>
      <protection/>
    </xf>
    <xf numFmtId="0" fontId="6" fillId="0" borderId="0" xfId="203" applyFont="1" applyFill="1">
      <alignment/>
      <protection/>
    </xf>
    <xf numFmtId="0" fontId="19" fillId="0" borderId="0" xfId="203" applyFont="1" applyFill="1">
      <alignment/>
      <protection/>
    </xf>
    <xf numFmtId="0" fontId="6" fillId="0" borderId="0" xfId="100" applyFont="1" applyBorder="1" applyAlignment="1">
      <alignment horizontal="center"/>
      <protection/>
    </xf>
    <xf numFmtId="0" fontId="6" fillId="0" borderId="0" xfId="100" applyFont="1" applyBorder="1" applyAlignment="1">
      <alignment horizontal="left"/>
      <protection/>
    </xf>
    <xf numFmtId="0" fontId="6" fillId="0" borderId="0" xfId="100" applyFont="1" applyAlignment="1">
      <alignment horizontal="right"/>
      <protection/>
    </xf>
    <xf numFmtId="0" fontId="0" fillId="0" borderId="0" xfId="0" applyAlignment="1">
      <alignment horizontal="left"/>
    </xf>
    <xf numFmtId="164" fontId="6" fillId="0" borderId="38" xfId="18" applyNumberFormat="1" applyFont="1" applyFill="1" applyBorder="1" applyAlignment="1">
      <alignment vertical="center"/>
    </xf>
    <xf numFmtId="164" fontId="7" fillId="0" borderId="38" xfId="18" applyNumberFormat="1" applyFont="1" applyFill="1" applyBorder="1" applyAlignment="1">
      <alignment vertical="center"/>
    </xf>
    <xf numFmtId="164" fontId="6" fillId="0" borderId="44" xfId="18" applyNumberFormat="1" applyFont="1" applyFill="1" applyBorder="1" applyAlignment="1">
      <alignment vertical="center"/>
    </xf>
    <xf numFmtId="164" fontId="7" fillId="0" borderId="40" xfId="18" applyNumberFormat="1" applyFont="1" applyFill="1" applyBorder="1" applyAlignment="1">
      <alignment vertical="center"/>
    </xf>
    <xf numFmtId="164" fontId="6" fillId="0" borderId="45" xfId="18" applyNumberFormat="1" applyFont="1" applyFill="1" applyBorder="1" applyAlignment="1">
      <alignment vertical="center"/>
    </xf>
    <xf numFmtId="164" fontId="7" fillId="0" borderId="46" xfId="18" applyNumberFormat="1" applyFont="1" applyFill="1" applyBorder="1" applyAlignment="1">
      <alignment vertical="center"/>
    </xf>
    <xf numFmtId="164" fontId="7" fillId="25" borderId="24" xfId="18" applyNumberFormat="1" applyFont="1" applyFill="1" applyBorder="1" applyAlignment="1">
      <alignment vertical="center"/>
    </xf>
    <xf numFmtId="164" fontId="6" fillId="25" borderId="26" xfId="18" applyNumberFormat="1" applyFont="1" applyFill="1" applyBorder="1" applyAlignment="1">
      <alignment vertical="center"/>
    </xf>
    <xf numFmtId="164" fontId="6" fillId="25" borderId="28" xfId="18" applyNumberFormat="1" applyFont="1" applyFill="1" applyBorder="1" applyAlignment="1">
      <alignment vertical="center"/>
    </xf>
    <xf numFmtId="37" fontId="7" fillId="24" borderId="17" xfId="20" applyFont="1" applyFill="1" applyBorder="1" applyAlignment="1">
      <alignment horizontal="center" wrapText="1"/>
      <protection/>
    </xf>
    <xf numFmtId="164" fontId="7" fillId="0" borderId="24" xfId="18" applyNumberFormat="1" applyFont="1" applyFill="1" applyBorder="1" applyAlignment="1">
      <alignment vertical="center"/>
    </xf>
    <xf numFmtId="164" fontId="7" fillId="0" borderId="39" xfId="18" applyNumberFormat="1" applyFont="1" applyFill="1" applyBorder="1" applyAlignment="1">
      <alignment vertical="center"/>
    </xf>
    <xf numFmtId="164" fontId="6" fillId="0" borderId="47" xfId="18" applyNumberFormat="1" applyFont="1" applyFill="1" applyBorder="1" applyAlignment="1">
      <alignment vertical="center"/>
    </xf>
    <xf numFmtId="164" fontId="7" fillId="0" borderId="48" xfId="18" applyNumberFormat="1" applyFont="1" applyFill="1" applyBorder="1" applyAlignment="1">
      <alignment vertical="center"/>
    </xf>
    <xf numFmtId="0" fontId="6" fillId="0" borderId="0" xfId="203" applyFont="1" applyFill="1" applyAlignment="1">
      <alignment horizontal="left" wrapText="1"/>
      <protection/>
    </xf>
    <xf numFmtId="37" fontId="5" fillId="0" borderId="0" xfId="20" applyFont="1" applyBorder="1" applyAlignment="1">
      <alignment horizontal="center" wrapText="1"/>
      <protection/>
    </xf>
    <xf numFmtId="0" fontId="18" fillId="0" borderId="0" xfId="203" applyFont="1" applyFill="1" applyAlignment="1">
      <alignment horizontal="left" wrapText="1"/>
      <protection/>
    </xf>
    <xf numFmtId="0" fontId="18" fillId="0" borderId="0" xfId="100" applyFont="1" applyAlignment="1">
      <alignment horizontal="left" wrapText="1"/>
      <protection/>
    </xf>
    <xf numFmtId="0" fontId="19" fillId="0" borderId="0" xfId="203" applyFont="1" applyFill="1" applyAlignment="1">
      <alignment horizontal="left" wrapText="1"/>
      <protection/>
    </xf>
  </cellXfs>
  <cellStyles count="190">
    <cellStyle name="Normal" xfId="0"/>
    <cellStyle name="Percent" xfId="15"/>
    <cellStyle name="Currency" xfId="16"/>
    <cellStyle name="Currency [0]" xfId="17"/>
    <cellStyle name="Comma" xfId="18"/>
    <cellStyle name="Comma [0]" xfId="19"/>
    <cellStyle name="Normal_AIRPLAN.XLS" xfId="20"/>
    <cellStyle name="Normal 5 2" xfId="21"/>
    <cellStyle name="20% - Accent1 2" xfId="22"/>
    <cellStyle name="20% - Accent2 2" xfId="23"/>
    <cellStyle name="20% - Accent3 2" xfId="24"/>
    <cellStyle name="20% - Accent4 2" xfId="25"/>
    <cellStyle name="20% - Accent5 2" xfId="26"/>
    <cellStyle name="20% - Accent6 2" xfId="27"/>
    <cellStyle name="40% - Accent1 2" xfId="28"/>
    <cellStyle name="40% - Accent2 2" xfId="29"/>
    <cellStyle name="40% - Accent3 2" xfId="30"/>
    <cellStyle name="40% - Accent4 2" xfId="31"/>
    <cellStyle name="40% - Accent5 2" xfId="32"/>
    <cellStyle name="40% - Accent6 2" xfId="33"/>
    <cellStyle name="60% - Accent1 2" xfId="34"/>
    <cellStyle name="60% - Accent2 2" xfId="35"/>
    <cellStyle name="60% - Accent3 2" xfId="36"/>
    <cellStyle name="60% - Accent4 2" xfId="37"/>
    <cellStyle name="60% - Accent5 2" xfId="38"/>
    <cellStyle name="60% - Accent6 2" xfId="39"/>
    <cellStyle name="Accent1 2" xfId="40"/>
    <cellStyle name="Accent2 2" xfId="41"/>
    <cellStyle name="Accent3 2" xfId="42"/>
    <cellStyle name="Accent4 2" xfId="43"/>
    <cellStyle name="Accent5 2" xfId="44"/>
    <cellStyle name="Accent6 2" xfId="45"/>
    <cellStyle name="Account" xfId="46"/>
    <cellStyle name="Account 10" xfId="47"/>
    <cellStyle name="Account 11" xfId="48"/>
    <cellStyle name="Account 12" xfId="49"/>
    <cellStyle name="Account 13" xfId="50"/>
    <cellStyle name="Account 14" xfId="51"/>
    <cellStyle name="Account 15" xfId="52"/>
    <cellStyle name="Account 2" xfId="53"/>
    <cellStyle name="Account 3" xfId="54"/>
    <cellStyle name="Account 4" xfId="55"/>
    <cellStyle name="Account 5" xfId="56"/>
    <cellStyle name="Account 6" xfId="57"/>
    <cellStyle name="Account 7" xfId="58"/>
    <cellStyle name="Account 8" xfId="59"/>
    <cellStyle name="Account 9" xfId="60"/>
    <cellStyle name="Bad 2" xfId="61"/>
    <cellStyle name="Calculation 2" xfId="62"/>
    <cellStyle name="Check Cell 2" xfId="63"/>
    <cellStyle name="Comma 2" xfId="64"/>
    <cellStyle name="Comma 2 2" xfId="65"/>
    <cellStyle name="Comma 2 2 2" xfId="66"/>
    <cellStyle name="Comma 3" xfId="67"/>
    <cellStyle name="Comma 3 2" xfId="68"/>
    <cellStyle name="Comma 3 2 2" xfId="69"/>
    <cellStyle name="Currency 2" xfId="70"/>
    <cellStyle name="Currency 2 2" xfId="71"/>
    <cellStyle name="Currency 3" xfId="72"/>
    <cellStyle name="Currency 4" xfId="73"/>
    <cellStyle name="Date" xfId="74"/>
    <cellStyle name="Explanatory Text 2" xfId="75"/>
    <cellStyle name="Fund" xfId="76"/>
    <cellStyle name="Fund 10" xfId="77"/>
    <cellStyle name="Fund 11" xfId="78"/>
    <cellStyle name="Fund 12" xfId="79"/>
    <cellStyle name="Fund 13" xfId="80"/>
    <cellStyle name="Fund 14" xfId="81"/>
    <cellStyle name="Fund 15" xfId="82"/>
    <cellStyle name="Fund 2" xfId="83"/>
    <cellStyle name="Fund 3" xfId="84"/>
    <cellStyle name="Fund 4" xfId="85"/>
    <cellStyle name="Fund 5" xfId="86"/>
    <cellStyle name="Fund 6" xfId="87"/>
    <cellStyle name="Fund 7" xfId="88"/>
    <cellStyle name="Fund 8" xfId="89"/>
    <cellStyle name="Fund 9" xfId="90"/>
    <cellStyle name="General" xfId="91"/>
    <cellStyle name="Good 2" xfId="92"/>
    <cellStyle name="Heading 1 2" xfId="93"/>
    <cellStyle name="Heading 2 2" xfId="94"/>
    <cellStyle name="Heading 3 2" xfId="95"/>
    <cellStyle name="Heading 4 2" xfId="96"/>
    <cellStyle name="Input 2" xfId="97"/>
    <cellStyle name="Linked Cell 2" xfId="98"/>
    <cellStyle name="Neutral 2" xfId="99"/>
    <cellStyle name="Normal 12" xfId="100"/>
    <cellStyle name="Normal 15" xfId="101"/>
    <cellStyle name="Normal 2" xfId="102"/>
    <cellStyle name="Normal 2 10" xfId="103"/>
    <cellStyle name="Normal 2 11" xfId="104"/>
    <cellStyle name="Normal 2 12" xfId="105"/>
    <cellStyle name="Normal 2 13" xfId="106"/>
    <cellStyle name="Normal 2 14" xfId="107"/>
    <cellStyle name="Normal 2 15" xfId="108"/>
    <cellStyle name="Normal 2 2" xfId="109"/>
    <cellStyle name="Normal 2 2 10" xfId="110"/>
    <cellStyle name="Normal 2 2 11" xfId="111"/>
    <cellStyle name="Normal 2 2 12" xfId="112"/>
    <cellStyle name="Normal 2 2 13" xfId="113"/>
    <cellStyle name="Normal 2 2 14" xfId="114"/>
    <cellStyle name="Normal 2 2 15" xfId="115"/>
    <cellStyle name="Normal 2 2 2" xfId="116"/>
    <cellStyle name="Normal 2 2 3" xfId="117"/>
    <cellStyle name="Normal 2 2 4" xfId="118"/>
    <cellStyle name="Normal 2 2 5" xfId="119"/>
    <cellStyle name="Normal 2 2 6" xfId="120"/>
    <cellStyle name="Normal 2 2 7" xfId="121"/>
    <cellStyle name="Normal 2 2 8" xfId="122"/>
    <cellStyle name="Normal 2 2 9" xfId="123"/>
    <cellStyle name="Normal 2 3" xfId="124"/>
    <cellStyle name="Normal 2 4" xfId="125"/>
    <cellStyle name="Normal 2 5" xfId="126"/>
    <cellStyle name="Normal 2 6" xfId="127"/>
    <cellStyle name="Normal 2 7" xfId="128"/>
    <cellStyle name="Normal 2 8" xfId="129"/>
    <cellStyle name="Normal 2 9" xfId="130"/>
    <cellStyle name="Normal 3" xfId="131"/>
    <cellStyle name="Normal 3 2" xfId="132"/>
    <cellStyle name="Normal 4" xfId="133"/>
    <cellStyle name="Normal 5" xfId="134"/>
    <cellStyle name="Note 2" xfId="135"/>
    <cellStyle name="Org" xfId="136"/>
    <cellStyle name="Org 10" xfId="137"/>
    <cellStyle name="Org 11" xfId="138"/>
    <cellStyle name="Org 12" xfId="139"/>
    <cellStyle name="Org 13" xfId="140"/>
    <cellStyle name="Org 14" xfId="141"/>
    <cellStyle name="Org 15" xfId="142"/>
    <cellStyle name="Org 2" xfId="143"/>
    <cellStyle name="Org 3" xfId="144"/>
    <cellStyle name="Org 4" xfId="145"/>
    <cellStyle name="Org 5" xfId="146"/>
    <cellStyle name="Org 6" xfId="147"/>
    <cellStyle name="Org 7" xfId="148"/>
    <cellStyle name="Org 8" xfId="149"/>
    <cellStyle name="Org 9" xfId="150"/>
    <cellStyle name="Output 2" xfId="151"/>
    <cellStyle name="Percent 2" xfId="152"/>
    <cellStyle name="Percent 2 10" xfId="153"/>
    <cellStyle name="Percent 2 11" xfId="154"/>
    <cellStyle name="Percent 2 12" xfId="155"/>
    <cellStyle name="Percent 2 13" xfId="156"/>
    <cellStyle name="Percent 2 14" xfId="157"/>
    <cellStyle name="Percent 2 15" xfId="158"/>
    <cellStyle name="Percent 2 2" xfId="159"/>
    <cellStyle name="Percent 2 3" xfId="160"/>
    <cellStyle name="Percent 2 4" xfId="161"/>
    <cellStyle name="Percent 2 5" xfId="162"/>
    <cellStyle name="Percent 2 6" xfId="163"/>
    <cellStyle name="Percent 2 7" xfId="164"/>
    <cellStyle name="Percent 2 8" xfId="165"/>
    <cellStyle name="Percent 2 9" xfId="166"/>
    <cellStyle name="Phone" xfId="167"/>
    <cellStyle name="Project" xfId="168"/>
    <cellStyle name="Project 10" xfId="169"/>
    <cellStyle name="Project 11" xfId="170"/>
    <cellStyle name="Project 12" xfId="171"/>
    <cellStyle name="Project 13" xfId="172"/>
    <cellStyle name="Project 14" xfId="173"/>
    <cellStyle name="Project 15" xfId="174"/>
    <cellStyle name="Project 2" xfId="175"/>
    <cellStyle name="Project 3" xfId="176"/>
    <cellStyle name="Project 4" xfId="177"/>
    <cellStyle name="Project 5" xfId="178"/>
    <cellStyle name="Project 6" xfId="179"/>
    <cellStyle name="Project 7" xfId="180"/>
    <cellStyle name="Project 8" xfId="181"/>
    <cellStyle name="Project 9" xfId="182"/>
    <cellStyle name="task" xfId="183"/>
    <cellStyle name="task 10" xfId="184"/>
    <cellStyle name="task 11" xfId="185"/>
    <cellStyle name="task 12" xfId="186"/>
    <cellStyle name="task 13" xfId="187"/>
    <cellStyle name="task 14" xfId="188"/>
    <cellStyle name="task 15" xfId="189"/>
    <cellStyle name="task 2" xfId="190"/>
    <cellStyle name="task 3" xfId="191"/>
    <cellStyle name="task 4" xfId="192"/>
    <cellStyle name="task 5" xfId="193"/>
    <cellStyle name="task 6" xfId="194"/>
    <cellStyle name="task 7" xfId="195"/>
    <cellStyle name="task 8" xfId="196"/>
    <cellStyle name="task 9" xfId="197"/>
    <cellStyle name="Title 2" xfId="198"/>
    <cellStyle name="Total 2" xfId="199"/>
    <cellStyle name="Total 3" xfId="200"/>
    <cellStyle name="w15" xfId="201"/>
    <cellStyle name="Warning Text 2" xfId="202"/>
    <cellStyle name="Normal 5 2 2 2" xfId="2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Data\RPM\123data\HOF%20Files\2008\HOF%202008%20Budget%20form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TEMP\CX%20Update%206-23-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Users\recordj\AppData\Local\Microsoft\Windows\Temporary%20Internet%20Files\Content.Outlook\DJH4TYBY\Countywide_Equipment_Replacement_Templates.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O:\Randy\My%20Documents\RANDY\2009%20Budget\DO\2009%20DCHS%20(093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Documents%20and%20Settings\gonzacr\Local%20Settings\Temporary%20Internet%20Files\OLK65\Copy%20of%20Countywide_Equipment_Replacement_Templates%20BA%20Example%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nancial Summary Sheet"/>
      <sheetName val="Inventory"/>
      <sheetName val="Replacement Plan"/>
      <sheetName val="Replacement Analysis"/>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ventory"/>
      <sheetName val="Replacement Plan"/>
      <sheetName val="Replacement Analysis"/>
      <sheetName val="Financial Summary Sheet"/>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B149"/>
  <sheetViews>
    <sheetView tabSelected="1" zoomScale="80" zoomScaleNormal="80" workbookViewId="0" topLeftCell="A13">
      <selection activeCell="A48" sqref="A48"/>
    </sheetView>
  </sheetViews>
  <sheetFormatPr defaultColWidth="9.140625" defaultRowHeight="12.75"/>
  <cols>
    <col min="1" max="1" width="54.57421875" style="130" customWidth="1"/>
    <col min="2" max="2" width="17.7109375" style="3" customWidth="1"/>
    <col min="3" max="3" width="17.7109375" style="135" customWidth="1"/>
    <col min="4" max="4" width="16.7109375" style="3" customWidth="1"/>
    <col min="5" max="5" width="16.28125" style="3" customWidth="1"/>
    <col min="6" max="8" width="16.7109375" style="3" customWidth="1"/>
    <col min="9" max="10" width="17.7109375" style="3" customWidth="1"/>
    <col min="11" max="11" width="33.00390625" style="7" customWidth="1"/>
    <col min="12" max="12" width="8.8515625" style="7" customWidth="1"/>
  </cols>
  <sheetData>
    <row r="1" spans="1:24" ht="20.4">
      <c r="A1" s="1"/>
      <c r="B1" s="2"/>
      <c r="C1" s="2"/>
      <c r="D1" s="2"/>
      <c r="E1" s="2"/>
      <c r="F1" s="2"/>
      <c r="G1" s="2"/>
      <c r="H1" s="2"/>
      <c r="I1" s="2"/>
      <c r="J1" s="2"/>
      <c r="K1" s="2"/>
      <c r="L1" s="3"/>
      <c r="M1" s="4"/>
      <c r="N1" s="4"/>
      <c r="O1" s="4"/>
      <c r="P1" s="4"/>
      <c r="Q1" s="5"/>
      <c r="R1" s="5"/>
      <c r="S1" s="5"/>
      <c r="T1" s="5"/>
      <c r="U1" s="5"/>
      <c r="V1" s="5"/>
      <c r="W1" s="5"/>
      <c r="X1" s="5"/>
    </row>
    <row r="2" spans="1:12" s="7" customFormat="1" ht="19.95" customHeight="1">
      <c r="A2" s="170" t="s">
        <v>0</v>
      </c>
      <c r="B2" s="170"/>
      <c r="C2" s="170"/>
      <c r="D2" s="170"/>
      <c r="E2" s="170"/>
      <c r="F2" s="170"/>
      <c r="G2" s="170"/>
      <c r="H2" s="170"/>
      <c r="I2" s="170"/>
      <c r="J2" s="170"/>
      <c r="K2" s="170"/>
      <c r="L2" s="6"/>
    </row>
    <row r="3" spans="1:12" s="7" customFormat="1" ht="19.95" customHeight="1">
      <c r="A3" s="136" t="s">
        <v>26</v>
      </c>
      <c r="B3" s="9"/>
      <c r="C3" s="9"/>
      <c r="D3" s="9"/>
      <c r="E3" s="9"/>
      <c r="F3" s="9"/>
      <c r="G3" s="9"/>
      <c r="H3" s="9"/>
      <c r="I3" s="9"/>
      <c r="J3" s="9"/>
      <c r="K3" s="10"/>
      <c r="L3" s="6"/>
    </row>
    <row r="4" spans="1:24" s="16" customFormat="1" ht="15.6">
      <c r="A4" s="136" t="s">
        <v>27</v>
      </c>
      <c r="B4" s="11"/>
      <c r="C4" s="11"/>
      <c r="D4" s="11"/>
      <c r="E4" s="11"/>
      <c r="F4" s="11"/>
      <c r="G4" s="11"/>
      <c r="H4" s="11"/>
      <c r="I4" s="11"/>
      <c r="J4" s="11"/>
      <c r="K4" s="12" t="s">
        <v>1</v>
      </c>
      <c r="L4" s="13"/>
      <c r="M4" s="14"/>
      <c r="N4" s="14"/>
      <c r="O4" s="14"/>
      <c r="P4" s="15"/>
      <c r="Q4" s="15"/>
      <c r="R4" s="15"/>
      <c r="S4" s="15"/>
      <c r="T4" s="15"/>
      <c r="U4" s="15"/>
      <c r="V4" s="15"/>
      <c r="W4" s="15"/>
      <c r="X4" s="15"/>
    </row>
    <row r="5" spans="1:24" s="16" customFormat="1" ht="15.6">
      <c r="A5" s="136" t="s">
        <v>28</v>
      </c>
      <c r="B5" s="11"/>
      <c r="C5" s="11"/>
      <c r="D5" s="11"/>
      <c r="E5" s="11"/>
      <c r="F5" s="11"/>
      <c r="G5" s="11"/>
      <c r="H5" s="11"/>
      <c r="I5" s="17"/>
      <c r="J5" s="18"/>
      <c r="K5" s="12" t="s">
        <v>2</v>
      </c>
      <c r="L5" s="13"/>
      <c r="M5" s="14"/>
      <c r="N5" s="14"/>
      <c r="O5" s="14"/>
      <c r="P5" s="15"/>
      <c r="Q5" s="15"/>
      <c r="R5" s="15"/>
      <c r="S5" s="15"/>
      <c r="T5" s="15"/>
      <c r="U5" s="15"/>
      <c r="V5" s="15"/>
      <c r="W5" s="15"/>
      <c r="X5" s="15"/>
    </row>
    <row r="6" spans="1:12" ht="9.6" customHeight="1" thickBot="1">
      <c r="A6" s="19"/>
      <c r="B6" s="20"/>
      <c r="C6" s="8"/>
      <c r="D6" s="21"/>
      <c r="E6" s="22"/>
      <c r="F6" s="21"/>
      <c r="G6" s="21"/>
      <c r="H6" s="21"/>
      <c r="I6" s="21"/>
      <c r="J6" s="21"/>
      <c r="K6" s="23"/>
      <c r="L6" s="24"/>
    </row>
    <row r="7" spans="1:12" s="33" customFormat="1" ht="33" customHeight="1">
      <c r="A7" s="25" t="s">
        <v>3</v>
      </c>
      <c r="B7" s="26" t="s">
        <v>4</v>
      </c>
      <c r="C7" s="27" t="s">
        <v>5</v>
      </c>
      <c r="D7" s="28" t="s">
        <v>6</v>
      </c>
      <c r="E7" s="29" t="s">
        <v>7</v>
      </c>
      <c r="F7" s="29" t="s">
        <v>8</v>
      </c>
      <c r="G7" s="30" t="s">
        <v>34</v>
      </c>
      <c r="H7" s="164" t="s">
        <v>35</v>
      </c>
      <c r="I7" s="31" t="s">
        <v>9</v>
      </c>
      <c r="J7" s="31" t="s">
        <v>10</v>
      </c>
      <c r="K7" s="29" t="s">
        <v>11</v>
      </c>
      <c r="L7" s="32"/>
    </row>
    <row r="8" spans="1:13" s="42" customFormat="1" ht="15.6">
      <c r="A8" s="34" t="s">
        <v>12</v>
      </c>
      <c r="B8" s="35">
        <f>31786035+531457</f>
        <v>32317492</v>
      </c>
      <c r="C8" s="36">
        <v>3071057</v>
      </c>
      <c r="D8" s="37">
        <v>413127</v>
      </c>
      <c r="E8" s="38">
        <f>B37</f>
        <v>30060578.830000002</v>
      </c>
      <c r="F8" s="39">
        <f>+E37</f>
        <v>1380330.8299999982</v>
      </c>
      <c r="G8" s="38">
        <f>B37</f>
        <v>30060578.830000002</v>
      </c>
      <c r="H8" s="39">
        <f>+E37</f>
        <v>1380330.8299999982</v>
      </c>
      <c r="I8" s="38">
        <v>0</v>
      </c>
      <c r="J8" s="137">
        <v>0</v>
      </c>
      <c r="K8" s="141"/>
      <c r="L8" s="40"/>
      <c r="M8" s="41"/>
    </row>
    <row r="9" spans="1:13" s="53" customFormat="1" ht="15.6">
      <c r="A9" s="43" t="s">
        <v>13</v>
      </c>
      <c r="B9" s="44"/>
      <c r="C9" s="162"/>
      <c r="D9" s="45"/>
      <c r="E9" s="47"/>
      <c r="F9" s="48"/>
      <c r="G9" s="49"/>
      <c r="H9" s="48"/>
      <c r="I9" s="50"/>
      <c r="J9" s="114"/>
      <c r="K9" s="142"/>
      <c r="L9" s="51"/>
      <c r="M9" s="52"/>
    </row>
    <row r="10" spans="1:13" s="53" customFormat="1" ht="15.6">
      <c r="A10" s="54" t="s">
        <v>39</v>
      </c>
      <c r="B10" s="44">
        <v>13692917.35</v>
      </c>
      <c r="C10" s="65">
        <v>12965919</v>
      </c>
      <c r="D10" s="45">
        <v>11865919</v>
      </c>
      <c r="E10" s="55">
        <v>12965919</v>
      </c>
      <c r="F10" s="56">
        <v>11865919</v>
      </c>
      <c r="G10" s="55">
        <v>12965919</v>
      </c>
      <c r="H10" s="56">
        <v>11865919</v>
      </c>
      <c r="I10" s="50">
        <f>+G10-C10</f>
        <v>0</v>
      </c>
      <c r="J10" s="114">
        <f>H10-D10</f>
        <v>0</v>
      </c>
      <c r="K10" s="143"/>
      <c r="L10" s="51"/>
      <c r="M10" s="52"/>
    </row>
    <row r="11" spans="1:13" s="53" customFormat="1" ht="15.6">
      <c r="A11" s="54" t="s">
        <v>40</v>
      </c>
      <c r="B11" s="44">
        <v>9629000.81</v>
      </c>
      <c r="C11" s="65">
        <v>15927452</v>
      </c>
      <c r="D11" s="45">
        <v>13670000</v>
      </c>
      <c r="E11" s="55">
        <v>15927452</v>
      </c>
      <c r="F11" s="48">
        <v>13670000</v>
      </c>
      <c r="G11" s="50">
        <v>15927452</v>
      </c>
      <c r="H11" s="48">
        <v>13670000</v>
      </c>
      <c r="I11" s="50">
        <f aca="true" t="shared" si="0" ref="I11:I12">+G11-C11</f>
        <v>0</v>
      </c>
      <c r="J11" s="114">
        <f aca="true" t="shared" si="1" ref="J11:J12">H11-D11</f>
        <v>0</v>
      </c>
      <c r="K11" s="143"/>
      <c r="L11" s="51"/>
      <c r="M11" s="52"/>
    </row>
    <row r="12" spans="1:13" s="53" customFormat="1" ht="15.6">
      <c r="A12" s="54" t="s">
        <v>41</v>
      </c>
      <c r="B12" s="44">
        <v>7034005.34</v>
      </c>
      <c r="C12" s="65">
        <v>6610699</v>
      </c>
      <c r="D12" s="45">
        <v>5657388</v>
      </c>
      <c r="E12" s="55">
        <v>6610699</v>
      </c>
      <c r="F12" s="48">
        <v>5657388</v>
      </c>
      <c r="G12" s="50">
        <v>6610699</v>
      </c>
      <c r="H12" s="48">
        <v>5657388</v>
      </c>
      <c r="I12" s="50">
        <f t="shared" si="0"/>
        <v>0</v>
      </c>
      <c r="J12" s="114">
        <f t="shared" si="1"/>
        <v>0</v>
      </c>
      <c r="K12" s="143"/>
      <c r="L12" s="51"/>
      <c r="M12" s="52"/>
    </row>
    <row r="13" spans="1:13" s="53" customFormat="1" ht="15.6">
      <c r="A13" s="54"/>
      <c r="B13" s="44"/>
      <c r="C13" s="65"/>
      <c r="D13" s="45"/>
      <c r="E13" s="55"/>
      <c r="F13" s="56"/>
      <c r="G13" s="55"/>
      <c r="H13" s="56"/>
      <c r="I13" s="50"/>
      <c r="J13" s="114"/>
      <c r="K13" s="144"/>
      <c r="L13" s="51"/>
      <c r="M13" s="52"/>
    </row>
    <row r="14" spans="1:13" s="53" customFormat="1" ht="15.6">
      <c r="A14" s="54"/>
      <c r="B14" s="44"/>
      <c r="C14" s="65"/>
      <c r="D14" s="45"/>
      <c r="E14" s="55"/>
      <c r="F14" s="56"/>
      <c r="G14" s="55"/>
      <c r="H14" s="56"/>
      <c r="I14" s="50"/>
      <c r="J14" s="114"/>
      <c r="K14" s="143"/>
      <c r="L14" s="51"/>
      <c r="M14" s="52"/>
    </row>
    <row r="15" spans="1:13" s="53" customFormat="1" ht="15.6">
      <c r="A15" s="43" t="s">
        <v>14</v>
      </c>
      <c r="B15" s="44">
        <f aca="true" t="shared" si="2" ref="B15:H15">SUM(B10:B14)</f>
        <v>30355923.5</v>
      </c>
      <c r="C15" s="163">
        <f t="shared" si="2"/>
        <v>35504070</v>
      </c>
      <c r="D15" s="45">
        <f t="shared" si="2"/>
        <v>31193307</v>
      </c>
      <c r="E15" s="57">
        <f t="shared" si="2"/>
        <v>35504070</v>
      </c>
      <c r="F15" s="58">
        <f t="shared" si="2"/>
        <v>31193307</v>
      </c>
      <c r="G15" s="57">
        <f t="shared" si="2"/>
        <v>35504070</v>
      </c>
      <c r="H15" s="58">
        <f t="shared" si="2"/>
        <v>31193307</v>
      </c>
      <c r="I15" s="50">
        <f>+G15-C15</f>
        <v>0</v>
      </c>
      <c r="J15" s="114">
        <f aca="true" t="shared" si="3" ref="J15:J41">H15-D15</f>
        <v>0</v>
      </c>
      <c r="K15" s="143"/>
      <c r="L15" s="51"/>
      <c r="M15" s="52"/>
    </row>
    <row r="16" spans="1:13" s="42" customFormat="1" ht="15.6">
      <c r="A16" s="59" t="s">
        <v>15</v>
      </c>
      <c r="B16" s="60"/>
      <c r="C16" s="60"/>
      <c r="D16" s="61">
        <f>SUM(C15:D15)</f>
        <v>66697377</v>
      </c>
      <c r="E16" s="62"/>
      <c r="F16" s="63">
        <f>SUM(E15:F15)</f>
        <v>66697377</v>
      </c>
      <c r="G16" s="62"/>
      <c r="H16" s="63">
        <f>G15+H15</f>
        <v>66697377</v>
      </c>
      <c r="I16" s="62"/>
      <c r="J16" s="138">
        <f>I15+J15</f>
        <v>0</v>
      </c>
      <c r="K16" s="145"/>
      <c r="L16" s="40"/>
      <c r="M16" s="41"/>
    </row>
    <row r="17" spans="1:13" s="53" customFormat="1" ht="15.6">
      <c r="A17" s="43" t="s">
        <v>16</v>
      </c>
      <c r="B17" s="64"/>
      <c r="C17" s="65"/>
      <c r="D17" s="46"/>
      <c r="E17" s="55"/>
      <c r="F17" s="48"/>
      <c r="G17" s="50"/>
      <c r="H17" s="48"/>
      <c r="I17" s="50"/>
      <c r="J17" s="114"/>
      <c r="K17" s="142"/>
      <c r="L17" s="51"/>
      <c r="M17" s="52"/>
    </row>
    <row r="18" spans="1:13" s="53" customFormat="1" ht="15.6">
      <c r="A18" s="54" t="s">
        <v>42</v>
      </c>
      <c r="B18" s="64">
        <v>-13043468.48</v>
      </c>
      <c r="C18" s="65">
        <v>-14957352</v>
      </c>
      <c r="D18" s="46">
        <v>-12499900</v>
      </c>
      <c r="E18" s="55">
        <v>-14957352</v>
      </c>
      <c r="F18" s="48">
        <v>-12499900</v>
      </c>
      <c r="G18" s="50">
        <v>-14957352</v>
      </c>
      <c r="H18" s="48">
        <v>-12499900</v>
      </c>
      <c r="I18" s="50">
        <f>+G18-C18</f>
        <v>0</v>
      </c>
      <c r="J18" s="48">
        <f>+H18-D18</f>
        <v>0</v>
      </c>
      <c r="K18" s="143"/>
      <c r="L18" s="51"/>
      <c r="M18" s="52"/>
    </row>
    <row r="19" spans="1:13" s="53" customFormat="1" ht="15.6">
      <c r="A19" s="54" t="s">
        <v>43</v>
      </c>
      <c r="B19" s="64">
        <v>-10978070</v>
      </c>
      <c r="C19" s="65">
        <v>-11719044</v>
      </c>
      <c r="D19" s="46">
        <v>-10504844</v>
      </c>
      <c r="E19" s="55">
        <v>-11719044</v>
      </c>
      <c r="F19" s="48">
        <v>-10504844</v>
      </c>
      <c r="G19" s="50">
        <v>-11719044</v>
      </c>
      <c r="H19" s="48">
        <v>-10504844</v>
      </c>
      <c r="I19" s="50">
        <f aca="true" t="shared" si="4" ref="I19:I26">+G19-C19</f>
        <v>0</v>
      </c>
      <c r="J19" s="48">
        <f aca="true" t="shared" si="5" ref="J19:J26">+H19-D19</f>
        <v>0</v>
      </c>
      <c r="K19" s="143"/>
      <c r="L19" s="51"/>
      <c r="M19" s="52"/>
    </row>
    <row r="20" spans="1:13" s="53" customFormat="1" ht="15.6">
      <c r="A20" s="54" t="s">
        <v>44</v>
      </c>
      <c r="B20" s="64">
        <v>-1216347.81</v>
      </c>
      <c r="C20" s="65">
        <v>-2044000</v>
      </c>
      <c r="D20" s="46">
        <v>-1515000</v>
      </c>
      <c r="E20" s="55">
        <v>-2044000</v>
      </c>
      <c r="F20" s="48">
        <v>-1515000</v>
      </c>
      <c r="G20" s="50">
        <v>-2044000</v>
      </c>
      <c r="H20" s="48">
        <v>-1515000</v>
      </c>
      <c r="I20" s="50">
        <f t="shared" si="4"/>
        <v>0</v>
      </c>
      <c r="J20" s="48">
        <f t="shared" si="5"/>
        <v>0</v>
      </c>
      <c r="K20" s="143"/>
      <c r="L20" s="51"/>
      <c r="M20" s="52"/>
    </row>
    <row r="21" spans="1:13" s="53" customFormat="1" ht="15.6">
      <c r="A21" s="54" t="s">
        <v>45</v>
      </c>
      <c r="B21" s="64">
        <v>-2372825.9</v>
      </c>
      <c r="C21" s="65">
        <v>-3574311</v>
      </c>
      <c r="D21" s="46">
        <v>-965000</v>
      </c>
      <c r="E21" s="55">
        <v>-3574311</v>
      </c>
      <c r="F21" s="48">
        <v>-965000</v>
      </c>
      <c r="G21" s="50">
        <v>-3574311</v>
      </c>
      <c r="H21" s="48">
        <v>-965000</v>
      </c>
      <c r="I21" s="50">
        <f t="shared" si="4"/>
        <v>0</v>
      </c>
      <c r="J21" s="48">
        <f t="shared" si="5"/>
        <v>0</v>
      </c>
      <c r="K21" s="143"/>
      <c r="L21" s="51"/>
      <c r="M21" s="52"/>
    </row>
    <row r="22" spans="1:13" s="53" customFormat="1" ht="15.6">
      <c r="A22" s="54" t="s">
        <v>46</v>
      </c>
      <c r="B22" s="64">
        <v>-2408246.79</v>
      </c>
      <c r="C22" s="65">
        <v>-2039363</v>
      </c>
      <c r="D22" s="46">
        <v>-2039363</v>
      </c>
      <c r="E22" s="55">
        <v>-2039363</v>
      </c>
      <c r="F22" s="48">
        <v>-2039363</v>
      </c>
      <c r="G22" s="50">
        <v>-2039363</v>
      </c>
      <c r="H22" s="48">
        <v>-2039363</v>
      </c>
      <c r="I22" s="50">
        <f t="shared" si="4"/>
        <v>0</v>
      </c>
      <c r="J22" s="48">
        <f t="shared" si="5"/>
        <v>0</v>
      </c>
      <c r="K22" s="143"/>
      <c r="L22" s="51"/>
      <c r="M22" s="52"/>
    </row>
    <row r="23" spans="1:13" s="53" customFormat="1" ht="15.6">
      <c r="A23" s="54" t="s">
        <v>47</v>
      </c>
      <c r="B23" s="64">
        <v>-2593877.69</v>
      </c>
      <c r="C23" s="65">
        <v>-3670000</v>
      </c>
      <c r="D23" s="46">
        <v>-3670000</v>
      </c>
      <c r="E23" s="55">
        <v>-3670000</v>
      </c>
      <c r="F23" s="48">
        <v>-3670000</v>
      </c>
      <c r="G23" s="50">
        <v>-3670000</v>
      </c>
      <c r="H23" s="48">
        <v>-3670000</v>
      </c>
      <c r="I23" s="50">
        <f t="shared" si="4"/>
        <v>0</v>
      </c>
      <c r="J23" s="48">
        <f t="shared" si="5"/>
        <v>0</v>
      </c>
      <c r="K23" s="143"/>
      <c r="L23" s="51"/>
      <c r="M23" s="52"/>
    </row>
    <row r="24" spans="1:13" s="53" customFormat="1" ht="15.6">
      <c r="A24" s="54" t="s">
        <v>48</v>
      </c>
      <c r="B24" s="64"/>
      <c r="C24" s="65"/>
      <c r="D24" s="46"/>
      <c r="E24" s="55"/>
      <c r="F24" s="48"/>
      <c r="G24" s="50"/>
      <c r="H24" s="48"/>
      <c r="I24" s="50">
        <f t="shared" si="4"/>
        <v>0</v>
      </c>
      <c r="J24" s="48">
        <f t="shared" si="5"/>
        <v>0</v>
      </c>
      <c r="K24" s="143"/>
      <c r="L24" s="51"/>
      <c r="M24" s="52"/>
    </row>
    <row r="25" spans="1:13" s="53" customFormat="1" ht="15.6">
      <c r="A25" s="54" t="s">
        <v>29</v>
      </c>
      <c r="B25" s="64"/>
      <c r="C25" s="65">
        <v>-157930</v>
      </c>
      <c r="D25" s="46">
        <v>-140942</v>
      </c>
      <c r="E25" s="55">
        <v>-157930</v>
      </c>
      <c r="F25" s="48">
        <v>-140942</v>
      </c>
      <c r="G25" s="50">
        <v>-157930</v>
      </c>
      <c r="H25" s="48">
        <v>-140942</v>
      </c>
      <c r="I25" s="50">
        <f t="shared" si="4"/>
        <v>0</v>
      </c>
      <c r="J25" s="48">
        <f t="shared" si="5"/>
        <v>0</v>
      </c>
      <c r="K25" s="143"/>
      <c r="L25" s="51"/>
      <c r="M25" s="52"/>
    </row>
    <row r="26" spans="1:13" s="53" customFormat="1" ht="30" customHeight="1">
      <c r="A26" s="54" t="s">
        <v>49</v>
      </c>
      <c r="B26" s="64"/>
      <c r="C26" s="65"/>
      <c r="D26" s="46"/>
      <c r="E26" s="55">
        <v>-44943354</v>
      </c>
      <c r="F26" s="48"/>
      <c r="G26" s="50">
        <v>-44943354</v>
      </c>
      <c r="H26" s="48"/>
      <c r="I26" s="50">
        <f t="shared" si="4"/>
        <v>-44943354</v>
      </c>
      <c r="J26" s="48">
        <f t="shared" si="5"/>
        <v>0</v>
      </c>
      <c r="K26" s="143" t="s">
        <v>38</v>
      </c>
      <c r="L26" s="51"/>
      <c r="M26" s="52"/>
    </row>
    <row r="27" spans="1:13" s="53" customFormat="1" ht="15.6">
      <c r="A27" s="54"/>
      <c r="B27" s="64"/>
      <c r="C27" s="65"/>
      <c r="D27" s="46"/>
      <c r="E27" s="55"/>
      <c r="F27" s="48"/>
      <c r="G27" s="50"/>
      <c r="H27" s="48"/>
      <c r="I27" s="50"/>
      <c r="J27" s="114"/>
      <c r="K27" s="143"/>
      <c r="L27" s="51"/>
      <c r="M27" s="52"/>
    </row>
    <row r="28" spans="1:13" s="53" customFormat="1" ht="15.6">
      <c r="A28" s="66" t="s">
        <v>17</v>
      </c>
      <c r="B28" s="67">
        <f aca="true" t="shared" si="6" ref="B28:H28">SUM(B18:B27)</f>
        <v>-32612836.669999998</v>
      </c>
      <c r="C28" s="68">
        <f t="shared" si="6"/>
        <v>-38162000</v>
      </c>
      <c r="D28" s="69">
        <f t="shared" si="6"/>
        <v>-31335049</v>
      </c>
      <c r="E28" s="70">
        <f>SUM(E18:E27)</f>
        <v>-83105354</v>
      </c>
      <c r="F28" s="71">
        <f>SUM(F18:F27)</f>
        <v>-31335049</v>
      </c>
      <c r="G28" s="72">
        <f t="shared" si="6"/>
        <v>-83105354</v>
      </c>
      <c r="H28" s="71">
        <f t="shared" si="6"/>
        <v>-31335049</v>
      </c>
      <c r="I28" s="50">
        <f>+G28-C28</f>
        <v>-44943354</v>
      </c>
      <c r="J28" s="114">
        <f t="shared" si="3"/>
        <v>0</v>
      </c>
      <c r="K28" s="143"/>
      <c r="L28" s="51"/>
      <c r="M28" s="52"/>
    </row>
    <row r="29" spans="1:13" s="42" customFormat="1" ht="15.6">
      <c r="A29" s="59" t="s">
        <v>18</v>
      </c>
      <c r="B29" s="60"/>
      <c r="C29" s="60"/>
      <c r="D29" s="61">
        <f>C28+D28</f>
        <v>-69497049</v>
      </c>
      <c r="E29" s="62"/>
      <c r="F29" s="63">
        <f>E28+F28</f>
        <v>-114440403</v>
      </c>
      <c r="G29" s="62"/>
      <c r="H29" s="63">
        <f>G28+H28</f>
        <v>-114440403</v>
      </c>
      <c r="I29" s="73"/>
      <c r="J29" s="139">
        <f>I28+J28</f>
        <v>-44943354</v>
      </c>
      <c r="K29" s="146"/>
      <c r="L29" s="40"/>
      <c r="M29" s="41"/>
    </row>
    <row r="30" spans="1:13" s="53" customFormat="1" ht="15.6">
      <c r="A30" s="74" t="s">
        <v>36</v>
      </c>
      <c r="B30" s="75"/>
      <c r="C30" s="76"/>
      <c r="D30" s="77"/>
      <c r="E30" s="78"/>
      <c r="F30" s="79"/>
      <c r="G30" s="78"/>
      <c r="H30" s="79"/>
      <c r="I30" s="80">
        <v>0</v>
      </c>
      <c r="J30" s="140">
        <f t="shared" si="3"/>
        <v>0</v>
      </c>
      <c r="K30" s="146"/>
      <c r="L30" s="51"/>
      <c r="M30" s="52"/>
    </row>
    <row r="31" spans="1:13" s="53" customFormat="1" ht="15.6">
      <c r="A31" s="43" t="s">
        <v>19</v>
      </c>
      <c r="B31" s="81"/>
      <c r="C31" s="65"/>
      <c r="D31" s="82"/>
      <c r="E31" s="55"/>
      <c r="F31" s="56"/>
      <c r="G31" s="55"/>
      <c r="H31" s="56"/>
      <c r="I31" s="50"/>
      <c r="J31" s="114"/>
      <c r="K31" s="142"/>
      <c r="L31" s="51"/>
      <c r="M31" s="52"/>
    </row>
    <row r="32" spans="1:13" s="53" customFormat="1" ht="28.8">
      <c r="A32" s="54" t="s">
        <v>51</v>
      </c>
      <c r="B32" s="81"/>
      <c r="C32" s="65"/>
      <c r="D32" s="46"/>
      <c r="E32" s="55">
        <v>18921036</v>
      </c>
      <c r="F32" s="56"/>
      <c r="G32" s="55">
        <v>18921036</v>
      </c>
      <c r="H32" s="56"/>
      <c r="I32" s="50">
        <f aca="true" t="shared" si="7" ref="I32">+G32-C32</f>
        <v>18921036</v>
      </c>
      <c r="J32" s="48">
        <f aca="true" t="shared" si="8" ref="J32">+H32-D32</f>
        <v>0</v>
      </c>
      <c r="K32" s="144" t="s">
        <v>32</v>
      </c>
      <c r="L32" s="51"/>
      <c r="M32" s="52"/>
    </row>
    <row r="33" spans="1:13" s="53" customFormat="1" ht="15.6">
      <c r="A33" s="43"/>
      <c r="B33" s="81"/>
      <c r="C33" s="65"/>
      <c r="D33" s="46"/>
      <c r="E33" s="55"/>
      <c r="F33" s="56"/>
      <c r="G33" s="55"/>
      <c r="H33" s="56"/>
      <c r="I33" s="50"/>
      <c r="J33" s="114">
        <f t="shared" si="3"/>
        <v>0</v>
      </c>
      <c r="K33" s="143"/>
      <c r="L33" s="51"/>
      <c r="M33" s="52"/>
    </row>
    <row r="34" spans="1:13" s="53" customFormat="1" ht="15.6">
      <c r="A34" s="43"/>
      <c r="B34" s="81"/>
      <c r="C34" s="65"/>
      <c r="D34" s="46"/>
      <c r="E34" s="55"/>
      <c r="F34" s="56"/>
      <c r="G34" s="55"/>
      <c r="H34" s="56"/>
      <c r="I34" s="50">
        <f>+G34-C34</f>
        <v>0</v>
      </c>
      <c r="J34" s="114">
        <f t="shared" si="3"/>
        <v>0</v>
      </c>
      <c r="K34" s="143"/>
      <c r="L34" s="51"/>
      <c r="M34" s="52"/>
    </row>
    <row r="35" spans="1:13" s="53" customFormat="1" ht="15.6">
      <c r="A35" s="43" t="s">
        <v>20</v>
      </c>
      <c r="B35" s="81">
        <f>SUM(B32:B34)</f>
        <v>0</v>
      </c>
      <c r="C35" s="81">
        <f aca="true" t="shared" si="9" ref="C35:H35">SUM(C32:C34)</f>
        <v>0</v>
      </c>
      <c r="D35" s="83">
        <f t="shared" si="9"/>
        <v>0</v>
      </c>
      <c r="E35" s="84">
        <f t="shared" si="9"/>
        <v>18921036</v>
      </c>
      <c r="F35" s="85">
        <f t="shared" si="9"/>
        <v>0</v>
      </c>
      <c r="G35" s="84">
        <f t="shared" si="9"/>
        <v>18921036</v>
      </c>
      <c r="H35" s="85">
        <f t="shared" si="9"/>
        <v>0</v>
      </c>
      <c r="I35" s="50">
        <f>+G35-C35</f>
        <v>18921036</v>
      </c>
      <c r="J35" s="114">
        <f t="shared" si="3"/>
        <v>0</v>
      </c>
      <c r="K35" s="143"/>
      <c r="L35" s="51"/>
      <c r="M35" s="52"/>
    </row>
    <row r="36" spans="1:13" s="53" customFormat="1" ht="15.6">
      <c r="A36" s="86" t="s">
        <v>21</v>
      </c>
      <c r="B36" s="87"/>
      <c r="C36" s="87"/>
      <c r="D36" s="61">
        <f>C35+D35</f>
        <v>0</v>
      </c>
      <c r="E36" s="88"/>
      <c r="F36" s="63">
        <f>E35+F35</f>
        <v>18921036</v>
      </c>
      <c r="G36" s="88"/>
      <c r="H36" s="63">
        <f>G35+H35</f>
        <v>18921036</v>
      </c>
      <c r="I36" s="89"/>
      <c r="J36" s="140">
        <f>I35+J35</f>
        <v>18921036</v>
      </c>
      <c r="K36" s="142"/>
      <c r="L36" s="51"/>
      <c r="M36" s="52"/>
    </row>
    <row r="37" spans="1:106" s="97" customFormat="1" ht="15.6">
      <c r="A37" s="59" t="s">
        <v>37</v>
      </c>
      <c r="B37" s="90">
        <f>+B8+B15+B28+B36</f>
        <v>30060578.830000002</v>
      </c>
      <c r="C37" s="75">
        <f aca="true" t="shared" si="10" ref="C37:H37">+C8+C15+C28+C30</f>
        <v>413127</v>
      </c>
      <c r="D37" s="91">
        <f t="shared" si="10"/>
        <v>271385</v>
      </c>
      <c r="E37" s="92">
        <f>+E8+E15+E28+E30+E35</f>
        <v>1380330.8299999982</v>
      </c>
      <c r="F37" s="93">
        <f t="shared" si="10"/>
        <v>1238588.8299999982</v>
      </c>
      <c r="G37" s="94">
        <f>+G8+G15+G28+G30+G35</f>
        <v>1380330.8299999982</v>
      </c>
      <c r="H37" s="95">
        <f t="shared" si="10"/>
        <v>1238588.8299999982</v>
      </c>
      <c r="I37" s="80">
        <f>I28+I35</f>
        <v>-26022318</v>
      </c>
      <c r="J37" s="140">
        <v>0</v>
      </c>
      <c r="K37" s="146"/>
      <c r="L37" s="51"/>
      <c r="M37" s="51"/>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6"/>
      <c r="BS37" s="96"/>
      <c r="BT37" s="96"/>
      <c r="BU37" s="96"/>
      <c r="BV37" s="96"/>
      <c r="BW37" s="96"/>
      <c r="BX37" s="96"/>
      <c r="BY37" s="96"/>
      <c r="BZ37" s="96"/>
      <c r="CA37" s="96"/>
      <c r="CB37" s="96"/>
      <c r="CC37" s="96"/>
      <c r="CD37" s="96"/>
      <c r="CE37" s="96"/>
      <c r="CF37" s="96"/>
      <c r="CG37" s="96"/>
      <c r="CH37" s="96"/>
      <c r="CI37" s="96"/>
      <c r="CJ37" s="96"/>
      <c r="CK37" s="96"/>
      <c r="CL37" s="96"/>
      <c r="CM37" s="96"/>
      <c r="CN37" s="96"/>
      <c r="CO37" s="96"/>
      <c r="CP37" s="96"/>
      <c r="CQ37" s="96"/>
      <c r="CR37" s="96"/>
      <c r="CS37" s="96"/>
      <c r="CT37" s="96"/>
      <c r="CU37" s="96"/>
      <c r="CV37" s="96"/>
      <c r="CW37" s="96"/>
      <c r="CX37" s="96"/>
      <c r="CY37" s="96"/>
      <c r="CZ37" s="96"/>
      <c r="DA37" s="96"/>
      <c r="DB37" s="96"/>
    </row>
    <row r="38" spans="1:13" s="53" customFormat="1" ht="15.6">
      <c r="A38" s="86" t="s">
        <v>22</v>
      </c>
      <c r="B38" s="44"/>
      <c r="C38" s="98"/>
      <c r="D38" s="46"/>
      <c r="E38" s="55"/>
      <c r="F38" s="99"/>
      <c r="G38" s="47"/>
      <c r="H38" s="99"/>
      <c r="I38" s="50">
        <f>+G38-C38</f>
        <v>0</v>
      </c>
      <c r="J38" s="114">
        <f t="shared" si="3"/>
        <v>0</v>
      </c>
      <c r="K38" s="142"/>
      <c r="L38" s="100"/>
      <c r="M38" s="52"/>
    </row>
    <row r="39" spans="1:13" s="53" customFormat="1" ht="15.6">
      <c r="A39" s="101" t="s">
        <v>30</v>
      </c>
      <c r="B39" s="102"/>
      <c r="C39" s="103"/>
      <c r="D39" s="46"/>
      <c r="E39" s="55"/>
      <c r="F39" s="99"/>
      <c r="G39" s="104"/>
      <c r="H39" s="104"/>
      <c r="I39" s="50">
        <v>0</v>
      </c>
      <c r="J39" s="114">
        <v>0</v>
      </c>
      <c r="K39" s="143"/>
      <c r="L39" s="100"/>
      <c r="M39" s="52"/>
    </row>
    <row r="40" spans="1:13" s="53" customFormat="1" ht="15.6">
      <c r="A40" s="101"/>
      <c r="B40" s="102"/>
      <c r="C40" s="103"/>
      <c r="D40" s="105"/>
      <c r="E40" s="55">
        <f aca="true" t="shared" si="11" ref="E40:H40">+E39</f>
        <v>0</v>
      </c>
      <c r="F40" s="99">
        <f t="shared" si="11"/>
        <v>0</v>
      </c>
      <c r="G40" s="104">
        <f t="shared" si="11"/>
        <v>0</v>
      </c>
      <c r="H40" s="104">
        <f t="shared" si="11"/>
        <v>0</v>
      </c>
      <c r="I40" s="50">
        <v>0</v>
      </c>
      <c r="J40" s="114">
        <v>0</v>
      </c>
      <c r="K40" s="143"/>
      <c r="L40" s="100"/>
      <c r="M40" s="52"/>
    </row>
    <row r="41" spans="1:13" s="53" customFormat="1" ht="17.4">
      <c r="A41" s="101" t="s">
        <v>31</v>
      </c>
      <c r="B41" s="44"/>
      <c r="C41" s="98">
        <v>-3180167</v>
      </c>
      <c r="D41" s="46">
        <v>-2611254</v>
      </c>
      <c r="E41" s="55">
        <v>-1218020</v>
      </c>
      <c r="F41" s="99">
        <v>-875404</v>
      </c>
      <c r="G41" s="55">
        <v>-1218020</v>
      </c>
      <c r="H41" s="99">
        <v>-875404</v>
      </c>
      <c r="I41" s="50">
        <f>+G41-C41</f>
        <v>1962147</v>
      </c>
      <c r="J41" s="114">
        <f t="shared" si="3"/>
        <v>1735850</v>
      </c>
      <c r="K41" s="143"/>
      <c r="L41" s="100"/>
      <c r="M41" s="52"/>
    </row>
    <row r="42" spans="1:13" s="53" customFormat="1" ht="15.6">
      <c r="A42" s="101"/>
      <c r="B42" s="44"/>
      <c r="C42" s="98"/>
      <c r="D42" s="46"/>
      <c r="E42" s="155"/>
      <c r="F42" s="99"/>
      <c r="G42" s="55"/>
      <c r="H42" s="99"/>
      <c r="I42" s="50"/>
      <c r="J42" s="114"/>
      <c r="K42" s="143"/>
      <c r="L42" s="100"/>
      <c r="M42" s="52"/>
    </row>
    <row r="43" spans="1:13" s="53" customFormat="1" ht="15.6">
      <c r="A43" s="101" t="s">
        <v>23</v>
      </c>
      <c r="B43" s="44"/>
      <c r="C43" s="98">
        <f>+C41</f>
        <v>-3180167</v>
      </c>
      <c r="D43" s="45">
        <f aca="true" t="shared" si="12" ref="D43:J43">+D41</f>
        <v>-2611254</v>
      </c>
      <c r="E43" s="155">
        <f t="shared" si="12"/>
        <v>-1218020</v>
      </c>
      <c r="F43" s="99">
        <f t="shared" si="12"/>
        <v>-875404</v>
      </c>
      <c r="G43" s="155">
        <f t="shared" si="12"/>
        <v>-1218020</v>
      </c>
      <c r="H43" s="99">
        <f t="shared" si="12"/>
        <v>-875404</v>
      </c>
      <c r="I43" s="155">
        <f t="shared" si="12"/>
        <v>1962147</v>
      </c>
      <c r="J43" s="155">
        <f t="shared" si="12"/>
        <v>1735850</v>
      </c>
      <c r="K43" s="143"/>
      <c r="L43" s="100"/>
      <c r="M43" s="52"/>
    </row>
    <row r="44" spans="1:13" s="42" customFormat="1" ht="16.2" thickBot="1">
      <c r="A44" s="106" t="s">
        <v>24</v>
      </c>
      <c r="B44" s="107"/>
      <c r="C44" s="108">
        <f>-C41-C37</f>
        <v>2767040</v>
      </c>
      <c r="D44" s="161">
        <f>-D43-D37</f>
        <v>2339869</v>
      </c>
      <c r="E44" s="156">
        <f>-E41-E37</f>
        <v>-162310.8299999982</v>
      </c>
      <c r="F44" s="165">
        <f>-F41-F37</f>
        <v>-363184.8299999982</v>
      </c>
      <c r="G44" s="156">
        <f>-G41-G37</f>
        <v>-162310.8299999982</v>
      </c>
      <c r="H44" s="165">
        <f>-H41-H37</f>
        <v>-363184.8299999982</v>
      </c>
      <c r="I44" s="156">
        <f aca="true" t="shared" si="13" ref="I44">+I37+I43</f>
        <v>-24060171</v>
      </c>
      <c r="J44" s="157">
        <v>0</v>
      </c>
      <c r="K44" s="143"/>
      <c r="L44" s="109"/>
      <c r="M44" s="41"/>
    </row>
    <row r="45" spans="1:13" s="42" customFormat="1" ht="16.5" customHeight="1" thickBot="1">
      <c r="A45" s="59" t="s">
        <v>24</v>
      </c>
      <c r="B45" s="110"/>
      <c r="C45" s="111">
        <v>0</v>
      </c>
      <c r="D45" s="110">
        <v>0</v>
      </c>
      <c r="E45" s="160">
        <v>0</v>
      </c>
      <c r="F45" s="166">
        <v>0</v>
      </c>
      <c r="G45" s="158">
        <v>0</v>
      </c>
      <c r="H45" s="168">
        <v>0</v>
      </c>
      <c r="I45" s="167">
        <f>+G45-C45</f>
        <v>0</v>
      </c>
      <c r="J45" s="159">
        <f>H45-D45</f>
        <v>0</v>
      </c>
      <c r="K45" s="147"/>
      <c r="L45" s="40"/>
      <c r="M45" s="41"/>
    </row>
    <row r="46" spans="1:13" s="42" customFormat="1" ht="16.5" customHeight="1">
      <c r="A46" s="112"/>
      <c r="B46" s="113"/>
      <c r="C46" s="113"/>
      <c r="D46" s="113"/>
      <c r="E46" s="113"/>
      <c r="F46" s="113"/>
      <c r="G46" s="113"/>
      <c r="H46" s="113"/>
      <c r="I46" s="114"/>
      <c r="J46" s="114"/>
      <c r="K46" s="115"/>
      <c r="L46" s="40"/>
      <c r="M46" s="41"/>
    </row>
    <row r="47" spans="1:12" s="121" customFormat="1" ht="16.2" customHeight="1">
      <c r="A47" s="116" t="s">
        <v>25</v>
      </c>
      <c r="B47" s="117"/>
      <c r="C47" s="118"/>
      <c r="D47" s="118"/>
      <c r="E47" s="117"/>
      <c r="F47" s="117"/>
      <c r="G47" s="117"/>
      <c r="H47" s="117"/>
      <c r="I47" s="119"/>
      <c r="J47" s="119"/>
      <c r="K47" s="117"/>
      <c r="L47" s="120"/>
    </row>
    <row r="48" spans="1:12" s="125" customFormat="1" ht="16.2" customHeight="1">
      <c r="A48" s="148" t="s">
        <v>55</v>
      </c>
      <c r="B48" s="149"/>
      <c r="C48" s="149"/>
      <c r="D48" s="149"/>
      <c r="E48" s="149"/>
      <c r="F48" s="149"/>
      <c r="G48" s="149"/>
      <c r="H48" s="150"/>
      <c r="I48" s="122"/>
      <c r="J48" s="122"/>
      <c r="K48" s="123"/>
      <c r="L48" s="124"/>
    </row>
    <row r="49" spans="1:12" s="125" customFormat="1" ht="16.2" customHeight="1">
      <c r="A49" s="171" t="s">
        <v>33</v>
      </c>
      <c r="B49" s="171"/>
      <c r="C49" s="171"/>
      <c r="D49" s="171"/>
      <c r="E49" s="171"/>
      <c r="F49" s="171"/>
      <c r="G49" s="171"/>
      <c r="H49" s="171"/>
      <c r="I49" s="122"/>
      <c r="J49" s="122"/>
      <c r="K49" s="123"/>
      <c r="L49" s="124"/>
    </row>
    <row r="50" spans="1:12" s="125" customFormat="1" ht="16.5" customHeight="1">
      <c r="A50" s="171" t="s">
        <v>50</v>
      </c>
      <c r="B50" s="171"/>
      <c r="C50" s="171"/>
      <c r="D50" s="171"/>
      <c r="E50" s="171"/>
      <c r="F50" s="171"/>
      <c r="G50" s="171"/>
      <c r="H50" s="171"/>
      <c r="I50" s="122"/>
      <c r="J50" s="122"/>
      <c r="K50" s="126"/>
      <c r="L50" s="124"/>
    </row>
    <row r="51" spans="1:12" s="125" customFormat="1" ht="30" customHeight="1">
      <c r="A51" s="172" t="s">
        <v>52</v>
      </c>
      <c r="B51" s="172"/>
      <c r="C51" s="172"/>
      <c r="D51" s="172"/>
      <c r="E51" s="172"/>
      <c r="F51" s="172"/>
      <c r="G51" s="172"/>
      <c r="H51" s="172"/>
      <c r="I51" s="172"/>
      <c r="J51" s="172"/>
      <c r="K51" s="124"/>
      <c r="L51" s="124"/>
    </row>
    <row r="52" spans="1:12" s="125" customFormat="1" ht="30.75" customHeight="1">
      <c r="A52" s="173" t="s">
        <v>53</v>
      </c>
      <c r="B52" s="173"/>
      <c r="C52" s="173"/>
      <c r="D52" s="173"/>
      <c r="E52" s="173"/>
      <c r="F52" s="173"/>
      <c r="G52" s="173"/>
      <c r="H52" s="173"/>
      <c r="I52" s="173"/>
      <c r="J52" s="173"/>
      <c r="K52" s="124"/>
      <c r="L52" s="124"/>
    </row>
    <row r="53" spans="1:12" s="125" customFormat="1" ht="48" customHeight="1">
      <c r="A53" s="169" t="s">
        <v>54</v>
      </c>
      <c r="B53" s="169"/>
      <c r="C53" s="169"/>
      <c r="D53" s="169"/>
      <c r="E53" s="169"/>
      <c r="F53" s="169"/>
      <c r="G53" s="169"/>
      <c r="H53" s="169"/>
      <c r="I53" s="169"/>
      <c r="J53" s="169"/>
      <c r="K53" s="124"/>
      <c r="L53" s="124"/>
    </row>
    <row r="54" spans="1:12" s="125" customFormat="1" ht="13.5" customHeight="1">
      <c r="A54" s="149"/>
      <c r="B54" s="150"/>
      <c r="C54" s="150"/>
      <c r="D54" s="150"/>
      <c r="E54" s="150"/>
      <c r="F54" s="150"/>
      <c r="G54" s="150"/>
      <c r="H54" s="150"/>
      <c r="I54" s="127"/>
      <c r="J54" s="127"/>
      <c r="K54" s="124"/>
      <c r="L54" s="124"/>
    </row>
    <row r="55" spans="1:12" s="53" customFormat="1" ht="15.6">
      <c r="A55" s="149"/>
      <c r="B55" s="150"/>
      <c r="C55" s="150"/>
      <c r="D55" s="150"/>
      <c r="E55" s="150"/>
      <c r="F55" s="150"/>
      <c r="G55" s="150"/>
      <c r="H55" s="150"/>
      <c r="I55" s="128"/>
      <c r="J55" s="128"/>
      <c r="K55" s="129"/>
      <c r="L55" s="96"/>
    </row>
    <row r="56" spans="1:12" s="53" customFormat="1" ht="15.6">
      <c r="A56" s="149"/>
      <c r="B56" s="150"/>
      <c r="C56" s="150"/>
      <c r="D56" s="150"/>
      <c r="E56" s="150"/>
      <c r="F56" s="150"/>
      <c r="G56" s="150"/>
      <c r="H56" s="150"/>
      <c r="I56" s="128"/>
      <c r="J56" s="128"/>
      <c r="K56" s="129"/>
      <c r="L56" s="96"/>
    </row>
    <row r="57" spans="1:12" ht="15.6">
      <c r="A57" s="153"/>
      <c r="B57" s="151"/>
      <c r="C57" s="152"/>
      <c r="D57" s="152"/>
      <c r="E57" s="151"/>
      <c r="F57" s="151"/>
      <c r="G57" s="151"/>
      <c r="H57" s="151"/>
      <c r="I57" s="131"/>
      <c r="J57" s="131"/>
      <c r="K57" s="133"/>
      <c r="L57" s="134"/>
    </row>
    <row r="58" spans="2:12" ht="15">
      <c r="B58" s="131"/>
      <c r="C58" s="132"/>
      <c r="D58" s="131"/>
      <c r="E58" s="131"/>
      <c r="F58" s="131"/>
      <c r="G58" s="131"/>
      <c r="H58" s="131"/>
      <c r="I58" s="131"/>
      <c r="J58" s="131"/>
      <c r="K58" s="133"/>
      <c r="L58" s="134"/>
    </row>
    <row r="59" spans="2:12" ht="15">
      <c r="B59" s="131"/>
      <c r="C59" s="132"/>
      <c r="D59" s="131"/>
      <c r="E59" s="131"/>
      <c r="F59" s="131"/>
      <c r="G59" s="131"/>
      <c r="H59" s="131"/>
      <c r="I59" s="131"/>
      <c r="J59" s="131"/>
      <c r="K59" s="133"/>
      <c r="L59" s="134"/>
    </row>
    <row r="60" spans="2:12" ht="15">
      <c r="B60" s="131"/>
      <c r="C60" s="132"/>
      <c r="D60" s="131"/>
      <c r="E60" s="131"/>
      <c r="F60" s="131"/>
      <c r="G60" s="131"/>
      <c r="H60" s="131"/>
      <c r="I60" s="131"/>
      <c r="J60" s="131"/>
      <c r="K60" s="133"/>
      <c r="L60" s="134"/>
    </row>
    <row r="61" spans="1:11" ht="12.75">
      <c r="A61" s="154"/>
      <c r="K61" s="133"/>
    </row>
    <row r="62" ht="12.75">
      <c r="K62" s="133"/>
    </row>
    <row r="63" ht="12.75">
      <c r="K63" s="133"/>
    </row>
    <row r="64" ht="12.75">
      <c r="K64" s="133"/>
    </row>
    <row r="65" ht="12.75">
      <c r="K65" s="133"/>
    </row>
    <row r="66" ht="12.75">
      <c r="K66" s="133"/>
    </row>
    <row r="67" ht="12.75">
      <c r="K67" s="133"/>
    </row>
    <row r="68" ht="12.75">
      <c r="K68" s="133"/>
    </row>
    <row r="69" ht="12.75">
      <c r="K69" s="133"/>
    </row>
    <row r="70" ht="12.75">
      <c r="K70" s="133"/>
    </row>
    <row r="71" ht="12.75">
      <c r="K71" s="133"/>
    </row>
    <row r="72" ht="12.75">
      <c r="K72" s="133"/>
    </row>
    <row r="73" ht="12.75">
      <c r="K73" s="133"/>
    </row>
    <row r="74" spans="1:106" s="7" customFormat="1" ht="12.75">
      <c r="A74" s="130"/>
      <c r="B74" s="3"/>
      <c r="C74" s="135"/>
      <c r="D74" s="3"/>
      <c r="E74" s="3"/>
      <c r="F74" s="3"/>
      <c r="G74" s="3"/>
      <c r="H74" s="3"/>
      <c r="I74" s="3"/>
      <c r="J74" s="3"/>
      <c r="K74" s="133"/>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row>
    <row r="75" spans="1:106" s="7" customFormat="1" ht="12.75">
      <c r="A75" s="130"/>
      <c r="B75" s="3"/>
      <c r="C75" s="135"/>
      <c r="D75" s="3"/>
      <c r="E75" s="3"/>
      <c r="F75" s="3"/>
      <c r="G75" s="3"/>
      <c r="H75" s="3"/>
      <c r="I75" s="3"/>
      <c r="J75" s="3"/>
      <c r="K75" s="133"/>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row>
    <row r="76" spans="1:106" s="7" customFormat="1" ht="12.75">
      <c r="A76" s="130"/>
      <c r="B76" s="3"/>
      <c r="C76" s="135"/>
      <c r="D76" s="3"/>
      <c r="E76" s="3"/>
      <c r="F76" s="3"/>
      <c r="G76" s="3"/>
      <c r="H76" s="3"/>
      <c r="I76" s="3"/>
      <c r="J76" s="3"/>
      <c r="K76" s="133"/>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row>
    <row r="77" spans="1:106" s="7" customFormat="1" ht="12.75">
      <c r="A77" s="130"/>
      <c r="B77" s="3"/>
      <c r="C77" s="135"/>
      <c r="D77" s="3"/>
      <c r="E77" s="3"/>
      <c r="F77" s="3"/>
      <c r="G77" s="3"/>
      <c r="H77" s="3"/>
      <c r="I77" s="3"/>
      <c r="J77" s="3"/>
      <c r="K77" s="133"/>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row>
    <row r="78" spans="1:106" s="7" customFormat="1" ht="12.75">
      <c r="A78" s="130"/>
      <c r="B78" s="3"/>
      <c r="C78" s="135"/>
      <c r="D78" s="3"/>
      <c r="E78" s="3"/>
      <c r="F78" s="3"/>
      <c r="G78" s="3"/>
      <c r="H78" s="3"/>
      <c r="I78" s="3"/>
      <c r="J78" s="3"/>
      <c r="K78" s="133"/>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row>
    <row r="79" spans="1:106" s="7" customFormat="1" ht="12.75">
      <c r="A79" s="130"/>
      <c r="B79" s="3"/>
      <c r="C79" s="135"/>
      <c r="D79" s="3"/>
      <c r="E79" s="3"/>
      <c r="F79" s="3"/>
      <c r="G79" s="3"/>
      <c r="H79" s="3"/>
      <c r="I79" s="3"/>
      <c r="J79" s="3"/>
      <c r="K79" s="133"/>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row>
    <row r="80" spans="1:106" s="7" customFormat="1" ht="12.75">
      <c r="A80" s="130"/>
      <c r="B80" s="3"/>
      <c r="C80" s="135"/>
      <c r="D80" s="3"/>
      <c r="E80" s="3"/>
      <c r="F80" s="3"/>
      <c r="G80" s="3"/>
      <c r="H80" s="3"/>
      <c r="I80" s="3"/>
      <c r="J80" s="3"/>
      <c r="K80" s="133"/>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row>
    <row r="81" spans="1:106" s="7" customFormat="1" ht="12.75">
      <c r="A81" s="130"/>
      <c r="B81" s="3"/>
      <c r="C81" s="135"/>
      <c r="D81" s="3"/>
      <c r="E81" s="3"/>
      <c r="F81" s="3"/>
      <c r="G81" s="3"/>
      <c r="H81" s="3"/>
      <c r="I81" s="3"/>
      <c r="J81" s="3"/>
      <c r="K81" s="133"/>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row>
    <row r="82" spans="1:106" s="7" customFormat="1" ht="12.75">
      <c r="A82" s="130"/>
      <c r="B82" s="3"/>
      <c r="C82" s="135"/>
      <c r="D82" s="3"/>
      <c r="E82" s="3"/>
      <c r="F82" s="3"/>
      <c r="G82" s="3"/>
      <c r="H82" s="3"/>
      <c r="I82" s="3"/>
      <c r="J82" s="3"/>
      <c r="K82" s="133"/>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row>
    <row r="83" spans="1:106" s="7" customFormat="1" ht="12.75">
      <c r="A83" s="130"/>
      <c r="B83" s="3"/>
      <c r="C83" s="135"/>
      <c r="D83" s="3"/>
      <c r="E83" s="3"/>
      <c r="F83" s="3"/>
      <c r="G83" s="3"/>
      <c r="H83" s="3"/>
      <c r="I83" s="3"/>
      <c r="J83" s="3"/>
      <c r="K83" s="13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row>
    <row r="84" spans="1:106" s="7" customFormat="1" ht="12.75">
      <c r="A84" s="130"/>
      <c r="B84" s="3"/>
      <c r="C84" s="135"/>
      <c r="D84" s="3"/>
      <c r="E84" s="3"/>
      <c r="F84" s="3"/>
      <c r="G84" s="3"/>
      <c r="H84" s="3"/>
      <c r="I84" s="3"/>
      <c r="J84" s="3"/>
      <c r="K84" s="133"/>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row>
    <row r="85" spans="1:106" s="7" customFormat="1" ht="12.75">
      <c r="A85" s="130"/>
      <c r="B85" s="3"/>
      <c r="C85" s="135"/>
      <c r="D85" s="3"/>
      <c r="E85" s="3"/>
      <c r="F85" s="3"/>
      <c r="G85" s="3"/>
      <c r="H85" s="3"/>
      <c r="I85" s="3"/>
      <c r="J85" s="3"/>
      <c r="K85" s="133"/>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row>
    <row r="86" spans="1:106" s="7" customFormat="1" ht="12.75">
      <c r="A86" s="130"/>
      <c r="B86" s="3"/>
      <c r="C86" s="135"/>
      <c r="D86" s="3"/>
      <c r="E86" s="3"/>
      <c r="F86" s="3"/>
      <c r="G86" s="3"/>
      <c r="H86" s="3"/>
      <c r="I86" s="3"/>
      <c r="J86" s="3"/>
      <c r="K86" s="133"/>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row>
    <row r="87" spans="1:106" s="7" customFormat="1" ht="12.75">
      <c r="A87" s="130"/>
      <c r="B87" s="3"/>
      <c r="C87" s="135"/>
      <c r="D87" s="3"/>
      <c r="E87" s="3"/>
      <c r="F87" s="3"/>
      <c r="G87" s="3"/>
      <c r="H87" s="3"/>
      <c r="I87" s="3"/>
      <c r="J87" s="3"/>
      <c r="K87" s="133"/>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row>
    <row r="88" spans="1:106" s="7" customFormat="1" ht="12.75">
      <c r="A88" s="130"/>
      <c r="B88" s="3"/>
      <c r="C88" s="135"/>
      <c r="D88" s="3"/>
      <c r="E88" s="3"/>
      <c r="F88" s="3"/>
      <c r="G88" s="3"/>
      <c r="H88" s="3"/>
      <c r="I88" s="3"/>
      <c r="J88" s="3"/>
      <c r="K88" s="133"/>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row>
    <row r="89" spans="1:106" s="7" customFormat="1" ht="12.75">
      <c r="A89" s="130"/>
      <c r="B89" s="3"/>
      <c r="C89" s="135"/>
      <c r="D89" s="3"/>
      <c r="E89" s="3"/>
      <c r="F89" s="3"/>
      <c r="G89" s="3"/>
      <c r="H89" s="3"/>
      <c r="I89" s="3"/>
      <c r="J89" s="3"/>
      <c r="K89" s="133"/>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row>
    <row r="90" spans="1:106" s="7" customFormat="1" ht="12.75">
      <c r="A90" s="130"/>
      <c r="B90" s="3"/>
      <c r="C90" s="135"/>
      <c r="D90" s="3"/>
      <c r="E90" s="3"/>
      <c r="F90" s="3"/>
      <c r="G90" s="3"/>
      <c r="H90" s="3"/>
      <c r="I90" s="3"/>
      <c r="J90" s="3"/>
      <c r="K90" s="133"/>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row>
    <row r="91" spans="1:106" s="7" customFormat="1" ht="12.75">
      <c r="A91" s="130"/>
      <c r="B91" s="3"/>
      <c r="C91" s="135"/>
      <c r="D91" s="3"/>
      <c r="E91" s="3"/>
      <c r="F91" s="3"/>
      <c r="G91" s="3"/>
      <c r="H91" s="3"/>
      <c r="I91" s="3"/>
      <c r="J91" s="3"/>
      <c r="K91" s="133"/>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row>
    <row r="92" spans="1:106" s="7" customFormat="1" ht="12.75">
      <c r="A92" s="130"/>
      <c r="B92" s="3"/>
      <c r="C92" s="135"/>
      <c r="D92" s="3"/>
      <c r="E92" s="3"/>
      <c r="F92" s="3"/>
      <c r="G92" s="3"/>
      <c r="H92" s="3"/>
      <c r="I92" s="3"/>
      <c r="J92" s="3"/>
      <c r="K92" s="133"/>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row>
    <row r="93" spans="1:106" s="7" customFormat="1" ht="12.75">
      <c r="A93" s="130"/>
      <c r="B93" s="3"/>
      <c r="C93" s="135"/>
      <c r="D93" s="3"/>
      <c r="E93" s="3"/>
      <c r="F93" s="3"/>
      <c r="G93" s="3"/>
      <c r="H93" s="3"/>
      <c r="I93" s="3"/>
      <c r="J93" s="3"/>
      <c r="K93" s="13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row>
    <row r="94" spans="1:106" s="7" customFormat="1" ht="12.75">
      <c r="A94" s="130"/>
      <c r="B94" s="3"/>
      <c r="C94" s="135"/>
      <c r="D94" s="3"/>
      <c r="E94" s="3"/>
      <c r="F94" s="3"/>
      <c r="G94" s="3"/>
      <c r="H94" s="3"/>
      <c r="I94" s="3"/>
      <c r="J94" s="3"/>
      <c r="K94" s="133"/>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row>
    <row r="95" spans="1:106" s="7" customFormat="1" ht="12.75">
      <c r="A95" s="130"/>
      <c r="B95" s="3"/>
      <c r="C95" s="135"/>
      <c r="D95" s="3"/>
      <c r="E95" s="3"/>
      <c r="F95" s="3"/>
      <c r="G95" s="3"/>
      <c r="H95" s="3"/>
      <c r="I95" s="3"/>
      <c r="J95" s="3"/>
      <c r="K95" s="133"/>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row>
    <row r="96" spans="1:106" s="7" customFormat="1" ht="12.75">
      <c r="A96" s="130"/>
      <c r="B96" s="3"/>
      <c r="C96" s="135"/>
      <c r="D96" s="3"/>
      <c r="E96" s="3"/>
      <c r="F96" s="3"/>
      <c r="G96" s="3"/>
      <c r="H96" s="3"/>
      <c r="I96" s="3"/>
      <c r="J96" s="3"/>
      <c r="K96" s="133"/>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row>
    <row r="97" spans="1:106" s="7" customFormat="1" ht="12.75">
      <c r="A97" s="130"/>
      <c r="B97" s="3"/>
      <c r="C97" s="135"/>
      <c r="D97" s="3"/>
      <c r="E97" s="3"/>
      <c r="F97" s="3"/>
      <c r="G97" s="3"/>
      <c r="H97" s="3"/>
      <c r="I97" s="3"/>
      <c r="J97" s="3"/>
      <c r="K97" s="133"/>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row>
    <row r="98" spans="1:106" s="7" customFormat="1" ht="12.75">
      <c r="A98" s="130"/>
      <c r="B98" s="3"/>
      <c r="C98" s="135"/>
      <c r="D98" s="3"/>
      <c r="E98" s="3"/>
      <c r="F98" s="3"/>
      <c r="G98" s="3"/>
      <c r="H98" s="3"/>
      <c r="I98" s="3"/>
      <c r="J98" s="3"/>
      <c r="K98" s="133"/>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row>
    <row r="99" spans="1:106" s="7" customFormat="1" ht="12.75">
      <c r="A99" s="130"/>
      <c r="B99" s="3"/>
      <c r="C99" s="135"/>
      <c r="D99" s="3"/>
      <c r="E99" s="3"/>
      <c r="F99" s="3"/>
      <c r="G99" s="3"/>
      <c r="H99" s="3"/>
      <c r="I99" s="3"/>
      <c r="J99" s="3"/>
      <c r="K99" s="133"/>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row>
    <row r="100" spans="1:106" s="7" customFormat="1" ht="12.75">
      <c r="A100" s="130"/>
      <c r="B100" s="3"/>
      <c r="C100" s="135"/>
      <c r="D100" s="3"/>
      <c r="E100" s="3"/>
      <c r="F100" s="3"/>
      <c r="G100" s="3"/>
      <c r="H100" s="3"/>
      <c r="I100" s="3"/>
      <c r="J100" s="3"/>
      <c r="K100" s="133"/>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row>
    <row r="101" spans="1:106" s="7" customFormat="1" ht="12.75">
      <c r="A101" s="130"/>
      <c r="B101" s="3"/>
      <c r="C101" s="135"/>
      <c r="D101" s="3"/>
      <c r="E101" s="3"/>
      <c r="F101" s="3"/>
      <c r="G101" s="3"/>
      <c r="H101" s="3"/>
      <c r="I101" s="3"/>
      <c r="J101" s="3"/>
      <c r="K101" s="133"/>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row>
    <row r="102" spans="1:106" s="7" customFormat="1" ht="12.75">
      <c r="A102" s="130"/>
      <c r="B102" s="3"/>
      <c r="C102" s="135"/>
      <c r="D102" s="3"/>
      <c r="E102" s="3"/>
      <c r="F102" s="3"/>
      <c r="G102" s="3"/>
      <c r="H102" s="3"/>
      <c r="I102" s="3"/>
      <c r="J102" s="3"/>
      <c r="K102" s="133"/>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row>
    <row r="103" spans="1:106" s="7" customFormat="1" ht="12.75">
      <c r="A103" s="130"/>
      <c r="B103" s="3"/>
      <c r="C103" s="135"/>
      <c r="D103" s="3"/>
      <c r="E103" s="3"/>
      <c r="F103" s="3"/>
      <c r="G103" s="3"/>
      <c r="H103" s="3"/>
      <c r="I103" s="3"/>
      <c r="J103" s="3"/>
      <c r="K103" s="13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row>
    <row r="104" spans="1:106" s="7" customFormat="1" ht="12.75">
      <c r="A104" s="130"/>
      <c r="B104" s="3"/>
      <c r="C104" s="135"/>
      <c r="D104" s="3"/>
      <c r="E104" s="3"/>
      <c r="F104" s="3"/>
      <c r="G104" s="3"/>
      <c r="H104" s="3"/>
      <c r="I104" s="3"/>
      <c r="J104" s="3"/>
      <c r="K104" s="133"/>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row>
    <row r="105" spans="1:106" s="7" customFormat="1" ht="12.75">
      <c r="A105" s="130"/>
      <c r="B105" s="3"/>
      <c r="C105" s="135"/>
      <c r="D105" s="3"/>
      <c r="E105" s="3"/>
      <c r="F105" s="3"/>
      <c r="G105" s="3"/>
      <c r="H105" s="3"/>
      <c r="I105" s="3"/>
      <c r="J105" s="3"/>
      <c r="K105" s="133"/>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row>
    <row r="106" spans="1:106" s="7" customFormat="1" ht="12.75">
      <c r="A106" s="130"/>
      <c r="B106" s="3"/>
      <c r="C106" s="135"/>
      <c r="D106" s="3"/>
      <c r="E106" s="3"/>
      <c r="F106" s="3"/>
      <c r="G106" s="3"/>
      <c r="H106" s="3"/>
      <c r="I106" s="3"/>
      <c r="J106" s="3"/>
      <c r="K106" s="133"/>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row>
    <row r="107" spans="1:106" s="7" customFormat="1" ht="12.75">
      <c r="A107" s="130"/>
      <c r="B107" s="3"/>
      <c r="C107" s="135"/>
      <c r="D107" s="3"/>
      <c r="E107" s="3"/>
      <c r="F107" s="3"/>
      <c r="G107" s="3"/>
      <c r="H107" s="3"/>
      <c r="I107" s="3"/>
      <c r="J107" s="3"/>
      <c r="K107" s="133"/>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row>
    <row r="108" spans="1:106" s="7" customFormat="1" ht="12.75">
      <c r="A108" s="130"/>
      <c r="B108" s="3"/>
      <c r="C108" s="135"/>
      <c r="D108" s="3"/>
      <c r="E108" s="3"/>
      <c r="F108" s="3"/>
      <c r="G108" s="3"/>
      <c r="H108" s="3"/>
      <c r="I108" s="3"/>
      <c r="J108" s="3"/>
      <c r="K108" s="133"/>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row>
    <row r="109" spans="1:106" s="7" customFormat="1" ht="12.75">
      <c r="A109" s="130"/>
      <c r="B109" s="3"/>
      <c r="C109" s="135"/>
      <c r="D109" s="3"/>
      <c r="E109" s="3"/>
      <c r="F109" s="3"/>
      <c r="G109" s="3"/>
      <c r="H109" s="3"/>
      <c r="I109" s="3"/>
      <c r="J109" s="3"/>
      <c r="K109" s="133"/>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row>
    <row r="110" spans="1:106" s="7" customFormat="1" ht="12.75">
      <c r="A110" s="130"/>
      <c r="B110" s="3"/>
      <c r="C110" s="135"/>
      <c r="D110" s="3"/>
      <c r="E110" s="3"/>
      <c r="F110" s="3"/>
      <c r="G110" s="3"/>
      <c r="H110" s="3"/>
      <c r="I110" s="3"/>
      <c r="J110" s="3"/>
      <c r="K110" s="133"/>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row>
    <row r="111" spans="1:106" s="7" customFormat="1" ht="12.75">
      <c r="A111" s="130"/>
      <c r="B111" s="3"/>
      <c r="C111" s="135"/>
      <c r="D111" s="3"/>
      <c r="E111" s="3"/>
      <c r="F111" s="3"/>
      <c r="G111" s="3"/>
      <c r="H111" s="3"/>
      <c r="I111" s="3"/>
      <c r="J111" s="3"/>
      <c r="K111" s="133"/>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row>
    <row r="112" spans="1:106" s="7" customFormat="1" ht="12.75">
      <c r="A112" s="130"/>
      <c r="B112" s="3"/>
      <c r="C112" s="135"/>
      <c r="D112" s="3"/>
      <c r="E112" s="3"/>
      <c r="F112" s="3"/>
      <c r="G112" s="3"/>
      <c r="H112" s="3"/>
      <c r="I112" s="3"/>
      <c r="J112" s="3"/>
      <c r="K112" s="133"/>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row>
    <row r="113" spans="1:106" s="7" customFormat="1" ht="12.75">
      <c r="A113" s="130"/>
      <c r="B113" s="3"/>
      <c r="C113" s="135"/>
      <c r="D113" s="3"/>
      <c r="E113" s="3"/>
      <c r="F113" s="3"/>
      <c r="G113" s="3"/>
      <c r="H113" s="3"/>
      <c r="I113" s="3"/>
      <c r="J113" s="3"/>
      <c r="K113" s="13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row>
    <row r="114" spans="1:106" s="7" customFormat="1" ht="12.75">
      <c r="A114" s="130"/>
      <c r="B114" s="3"/>
      <c r="C114" s="135"/>
      <c r="D114" s="3"/>
      <c r="E114" s="3"/>
      <c r="F114" s="3"/>
      <c r="G114" s="3"/>
      <c r="H114" s="3"/>
      <c r="I114" s="3"/>
      <c r="J114" s="3"/>
      <c r="K114" s="133"/>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row>
    <row r="115" spans="1:106" s="7" customFormat="1" ht="12.75">
      <c r="A115" s="130"/>
      <c r="B115" s="3"/>
      <c r="C115" s="135"/>
      <c r="D115" s="3"/>
      <c r="E115" s="3"/>
      <c r="F115" s="3"/>
      <c r="G115" s="3"/>
      <c r="H115" s="3"/>
      <c r="I115" s="3"/>
      <c r="J115" s="3"/>
      <c r="K115" s="133"/>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row>
    <row r="116" spans="1:106" s="7" customFormat="1" ht="12.75">
      <c r="A116" s="130"/>
      <c r="B116" s="3"/>
      <c r="C116" s="135"/>
      <c r="D116" s="3"/>
      <c r="E116" s="3"/>
      <c r="F116" s="3"/>
      <c r="G116" s="3"/>
      <c r="H116" s="3"/>
      <c r="I116" s="3"/>
      <c r="J116" s="3"/>
      <c r="K116" s="133"/>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row>
    <row r="117" spans="1:106" s="7" customFormat="1" ht="12.75">
      <c r="A117" s="130"/>
      <c r="B117" s="3"/>
      <c r="C117" s="135"/>
      <c r="D117" s="3"/>
      <c r="E117" s="3"/>
      <c r="F117" s="3"/>
      <c r="G117" s="3"/>
      <c r="H117" s="3"/>
      <c r="I117" s="3"/>
      <c r="J117" s="3"/>
      <c r="K117" s="133"/>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row>
    <row r="118" spans="1:106" s="7" customFormat="1" ht="12.75">
      <c r="A118" s="130"/>
      <c r="B118" s="3"/>
      <c r="C118" s="135"/>
      <c r="D118" s="3"/>
      <c r="E118" s="3"/>
      <c r="F118" s="3"/>
      <c r="G118" s="3"/>
      <c r="H118" s="3"/>
      <c r="I118" s="3"/>
      <c r="J118" s="3"/>
      <c r="K118" s="133"/>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row>
    <row r="119" spans="1:106" s="7" customFormat="1" ht="12.75">
      <c r="A119" s="130"/>
      <c r="B119" s="3"/>
      <c r="C119" s="135"/>
      <c r="D119" s="3"/>
      <c r="E119" s="3"/>
      <c r="F119" s="3"/>
      <c r="G119" s="3"/>
      <c r="H119" s="3"/>
      <c r="I119" s="3"/>
      <c r="J119" s="3"/>
      <c r="K119" s="133"/>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row>
    <row r="120" spans="1:106" s="7" customFormat="1" ht="12.75">
      <c r="A120" s="130"/>
      <c r="B120" s="3"/>
      <c r="C120" s="135"/>
      <c r="D120" s="3"/>
      <c r="E120" s="3"/>
      <c r="F120" s="3"/>
      <c r="G120" s="3"/>
      <c r="H120" s="3"/>
      <c r="I120" s="3"/>
      <c r="J120" s="3"/>
      <c r="K120" s="133"/>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row>
    <row r="121" spans="1:106" s="7" customFormat="1" ht="12.75">
      <c r="A121" s="130"/>
      <c r="B121" s="3"/>
      <c r="C121" s="135"/>
      <c r="D121" s="3"/>
      <c r="E121" s="3"/>
      <c r="F121" s="3"/>
      <c r="G121" s="3"/>
      <c r="H121" s="3"/>
      <c r="I121" s="3"/>
      <c r="J121" s="3"/>
      <c r="K121" s="133"/>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row>
    <row r="122" spans="1:106" s="7" customFormat="1" ht="12.75">
      <c r="A122" s="130"/>
      <c r="B122" s="3"/>
      <c r="C122" s="135"/>
      <c r="D122" s="3"/>
      <c r="E122" s="3"/>
      <c r="F122" s="3"/>
      <c r="G122" s="3"/>
      <c r="H122" s="3"/>
      <c r="I122" s="3"/>
      <c r="J122" s="3"/>
      <c r="K122" s="133"/>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row>
    <row r="123" spans="1:106" s="7" customFormat="1" ht="12.75">
      <c r="A123" s="130"/>
      <c r="B123" s="3"/>
      <c r="C123" s="135"/>
      <c r="D123" s="3"/>
      <c r="E123" s="3"/>
      <c r="F123" s="3"/>
      <c r="G123" s="3"/>
      <c r="H123" s="3"/>
      <c r="I123" s="3"/>
      <c r="J123" s="3"/>
      <c r="K123" s="13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row>
    <row r="124" spans="1:106" s="7" customFormat="1" ht="12.75">
      <c r="A124" s="130"/>
      <c r="B124" s="3"/>
      <c r="C124" s="135"/>
      <c r="D124" s="3"/>
      <c r="E124" s="3"/>
      <c r="F124" s="3"/>
      <c r="G124" s="3"/>
      <c r="H124" s="3"/>
      <c r="I124" s="3"/>
      <c r="J124" s="3"/>
      <c r="K124" s="133"/>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row>
    <row r="125" spans="1:106" s="7" customFormat="1" ht="12.75">
      <c r="A125" s="130"/>
      <c r="B125" s="3"/>
      <c r="C125" s="135"/>
      <c r="D125" s="3"/>
      <c r="E125" s="3"/>
      <c r="F125" s="3"/>
      <c r="G125" s="3"/>
      <c r="H125" s="3"/>
      <c r="I125" s="3"/>
      <c r="J125" s="3"/>
      <c r="K125" s="133"/>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row>
    <row r="126" spans="1:106" s="7" customFormat="1" ht="12.75">
      <c r="A126" s="130"/>
      <c r="B126" s="3"/>
      <c r="C126" s="135"/>
      <c r="D126" s="3"/>
      <c r="E126" s="3"/>
      <c r="F126" s="3"/>
      <c r="G126" s="3"/>
      <c r="H126" s="3"/>
      <c r="I126" s="3"/>
      <c r="J126" s="3"/>
      <c r="K126" s="133"/>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row>
    <row r="127" spans="1:106" s="7" customFormat="1" ht="12.75">
      <c r="A127" s="130"/>
      <c r="B127" s="3"/>
      <c r="C127" s="135"/>
      <c r="D127" s="3"/>
      <c r="E127" s="3"/>
      <c r="F127" s="3"/>
      <c r="G127" s="3"/>
      <c r="H127" s="3"/>
      <c r="I127" s="3"/>
      <c r="J127" s="3"/>
      <c r="K127" s="133"/>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row>
    <row r="128" spans="1:106" s="7" customFormat="1" ht="12.75">
      <c r="A128" s="130"/>
      <c r="B128" s="3"/>
      <c r="C128" s="135"/>
      <c r="D128" s="3"/>
      <c r="E128" s="3"/>
      <c r="F128" s="3"/>
      <c r="G128" s="3"/>
      <c r="H128" s="3"/>
      <c r="I128" s="3"/>
      <c r="J128" s="3"/>
      <c r="K128" s="133"/>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row>
    <row r="129" spans="1:106" s="7" customFormat="1" ht="12.75">
      <c r="A129" s="130"/>
      <c r="B129" s="3"/>
      <c r="C129" s="135"/>
      <c r="D129" s="3"/>
      <c r="E129" s="3"/>
      <c r="F129" s="3"/>
      <c r="G129" s="3"/>
      <c r="H129" s="3"/>
      <c r="I129" s="3"/>
      <c r="J129" s="3"/>
      <c r="K129" s="133"/>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row>
    <row r="130" spans="1:106" s="7" customFormat="1" ht="12.75">
      <c r="A130" s="130"/>
      <c r="B130" s="3"/>
      <c r="C130" s="135"/>
      <c r="D130" s="3"/>
      <c r="E130" s="3"/>
      <c r="F130" s="3"/>
      <c r="G130" s="3"/>
      <c r="H130" s="3"/>
      <c r="I130" s="3"/>
      <c r="J130" s="3"/>
      <c r="K130" s="133"/>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row>
    <row r="131" spans="1:106" s="7" customFormat="1" ht="12.75">
      <c r="A131" s="130"/>
      <c r="B131" s="3"/>
      <c r="C131" s="135"/>
      <c r="D131" s="3"/>
      <c r="E131" s="3"/>
      <c r="F131" s="3"/>
      <c r="G131" s="3"/>
      <c r="H131" s="3"/>
      <c r="I131" s="3"/>
      <c r="J131" s="3"/>
      <c r="K131" s="133"/>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row>
    <row r="132" spans="1:106" s="7" customFormat="1" ht="12.75">
      <c r="A132" s="130"/>
      <c r="B132" s="3"/>
      <c r="C132" s="135"/>
      <c r="D132" s="3"/>
      <c r="E132" s="3"/>
      <c r="F132" s="3"/>
      <c r="G132" s="3"/>
      <c r="H132" s="3"/>
      <c r="I132" s="3"/>
      <c r="J132" s="3"/>
      <c r="K132" s="133"/>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row>
    <row r="133" spans="1:106" s="7" customFormat="1" ht="12.75">
      <c r="A133" s="130"/>
      <c r="B133" s="3"/>
      <c r="C133" s="135"/>
      <c r="D133" s="3"/>
      <c r="E133" s="3"/>
      <c r="F133" s="3"/>
      <c r="G133" s="3"/>
      <c r="H133" s="3"/>
      <c r="I133" s="3"/>
      <c r="J133" s="3"/>
      <c r="K133" s="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row>
    <row r="134" spans="1:106" s="7" customFormat="1" ht="12.75">
      <c r="A134" s="130"/>
      <c r="B134" s="3"/>
      <c r="C134" s="135"/>
      <c r="D134" s="3"/>
      <c r="E134" s="3"/>
      <c r="F134" s="3"/>
      <c r="G134" s="3"/>
      <c r="H134" s="3"/>
      <c r="I134" s="3"/>
      <c r="J134" s="3"/>
      <c r="K134" s="133"/>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row>
    <row r="135" spans="1:106" s="7" customFormat="1" ht="12.75">
      <c r="A135" s="130"/>
      <c r="B135" s="3"/>
      <c r="C135" s="135"/>
      <c r="D135" s="3"/>
      <c r="E135" s="3"/>
      <c r="F135" s="3"/>
      <c r="G135" s="3"/>
      <c r="H135" s="3"/>
      <c r="I135" s="3"/>
      <c r="J135" s="3"/>
      <c r="K135" s="133"/>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row>
    <row r="136" spans="1:106" s="7" customFormat="1" ht="12.75">
      <c r="A136" s="130"/>
      <c r="B136" s="3"/>
      <c r="C136" s="135"/>
      <c r="D136" s="3"/>
      <c r="E136" s="3"/>
      <c r="F136" s="3"/>
      <c r="G136" s="3"/>
      <c r="H136" s="3"/>
      <c r="I136" s="3"/>
      <c r="J136" s="3"/>
      <c r="K136" s="133"/>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row>
    <row r="137" spans="1:106" s="7" customFormat="1" ht="12.75">
      <c r="A137" s="130"/>
      <c r="B137" s="3"/>
      <c r="C137" s="135"/>
      <c r="D137" s="3"/>
      <c r="E137" s="3"/>
      <c r="F137" s="3"/>
      <c r="G137" s="3"/>
      <c r="H137" s="3"/>
      <c r="I137" s="3"/>
      <c r="J137" s="3"/>
      <c r="K137" s="133"/>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row>
    <row r="138" spans="1:106" s="7" customFormat="1" ht="12.75">
      <c r="A138" s="130"/>
      <c r="B138" s="3"/>
      <c r="C138" s="135"/>
      <c r="D138" s="3"/>
      <c r="E138" s="3"/>
      <c r="F138" s="3"/>
      <c r="G138" s="3"/>
      <c r="H138" s="3"/>
      <c r="I138" s="3"/>
      <c r="J138" s="3"/>
      <c r="K138" s="133"/>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row>
    <row r="139" spans="1:106" s="7" customFormat="1" ht="12.75">
      <c r="A139" s="130"/>
      <c r="B139" s="3"/>
      <c r="C139" s="135"/>
      <c r="D139" s="3"/>
      <c r="E139" s="3"/>
      <c r="F139" s="3"/>
      <c r="G139" s="3"/>
      <c r="H139" s="3"/>
      <c r="I139" s="3"/>
      <c r="J139" s="3"/>
      <c r="K139" s="133"/>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row>
    <row r="140" spans="1:106" s="7" customFormat="1" ht="12.75">
      <c r="A140" s="130"/>
      <c r="B140" s="3"/>
      <c r="C140" s="135"/>
      <c r="D140" s="3"/>
      <c r="E140" s="3"/>
      <c r="F140" s="3"/>
      <c r="G140" s="3"/>
      <c r="H140" s="3"/>
      <c r="I140" s="3"/>
      <c r="J140" s="3"/>
      <c r="K140" s="133"/>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row>
    <row r="141" spans="1:106" s="7" customFormat="1" ht="12.75">
      <c r="A141" s="130"/>
      <c r="B141" s="3"/>
      <c r="C141" s="135"/>
      <c r="D141" s="3"/>
      <c r="E141" s="3"/>
      <c r="F141" s="3"/>
      <c r="G141" s="3"/>
      <c r="H141" s="3"/>
      <c r="I141" s="3"/>
      <c r="J141" s="3"/>
      <c r="K141" s="133"/>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row>
    <row r="142" spans="1:106" s="7" customFormat="1" ht="12.75">
      <c r="A142" s="130"/>
      <c r="B142" s="3"/>
      <c r="C142" s="135"/>
      <c r="D142" s="3"/>
      <c r="E142" s="3"/>
      <c r="F142" s="3"/>
      <c r="G142" s="3"/>
      <c r="H142" s="3"/>
      <c r="I142" s="3"/>
      <c r="J142" s="3"/>
      <c r="K142" s="133"/>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row>
    <row r="143" spans="1:106" s="7" customFormat="1" ht="12.75">
      <c r="A143" s="130"/>
      <c r="B143" s="3"/>
      <c r="C143" s="135"/>
      <c r="D143" s="3"/>
      <c r="E143" s="3"/>
      <c r="F143" s="3"/>
      <c r="G143" s="3"/>
      <c r="H143" s="3"/>
      <c r="I143" s="3"/>
      <c r="J143" s="3"/>
      <c r="K143" s="13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row>
    <row r="144" spans="1:106" s="7" customFormat="1" ht="12.75">
      <c r="A144" s="130"/>
      <c r="B144" s="3"/>
      <c r="C144" s="135"/>
      <c r="D144" s="3"/>
      <c r="E144" s="3"/>
      <c r="F144" s="3"/>
      <c r="G144" s="3"/>
      <c r="H144" s="3"/>
      <c r="I144" s="3"/>
      <c r="J144" s="3"/>
      <c r="K144" s="133"/>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row>
    <row r="145" spans="1:106" s="7" customFormat="1" ht="12.75">
      <c r="A145" s="130"/>
      <c r="B145" s="3"/>
      <c r="C145" s="135"/>
      <c r="D145" s="3"/>
      <c r="E145" s="3"/>
      <c r="F145" s="3"/>
      <c r="G145" s="3"/>
      <c r="H145" s="3"/>
      <c r="I145" s="3"/>
      <c r="J145" s="3"/>
      <c r="K145" s="133"/>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row>
    <row r="146" spans="1:106" s="7" customFormat="1" ht="12.75">
      <c r="A146" s="130"/>
      <c r="B146" s="3"/>
      <c r="C146" s="135"/>
      <c r="D146" s="3"/>
      <c r="E146" s="3"/>
      <c r="F146" s="3"/>
      <c r="G146" s="3"/>
      <c r="H146" s="3"/>
      <c r="I146" s="3"/>
      <c r="J146" s="3"/>
      <c r="K146" s="133"/>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row>
    <row r="147" spans="1:106" s="7" customFormat="1" ht="12.75">
      <c r="A147" s="130"/>
      <c r="B147" s="3"/>
      <c r="C147" s="135"/>
      <c r="D147" s="3"/>
      <c r="E147" s="3"/>
      <c r="F147" s="3"/>
      <c r="G147" s="3"/>
      <c r="H147" s="3"/>
      <c r="I147" s="3"/>
      <c r="J147" s="3"/>
      <c r="K147" s="133"/>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row>
    <row r="148" spans="1:106" s="7" customFormat="1" ht="12.75">
      <c r="A148" s="130"/>
      <c r="B148" s="3"/>
      <c r="C148" s="135"/>
      <c r="D148" s="3"/>
      <c r="E148" s="3"/>
      <c r="F148" s="3"/>
      <c r="G148" s="3"/>
      <c r="H148" s="3"/>
      <c r="I148" s="3"/>
      <c r="J148" s="3"/>
      <c r="K148" s="133"/>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row>
    <row r="149" spans="1:106" s="7" customFormat="1" ht="12.75">
      <c r="A149" s="130"/>
      <c r="B149" s="3"/>
      <c r="C149" s="135"/>
      <c r="D149" s="3"/>
      <c r="E149" s="3"/>
      <c r="F149" s="3"/>
      <c r="G149" s="3"/>
      <c r="H149" s="3"/>
      <c r="I149" s="3"/>
      <c r="J149" s="3"/>
      <c r="K149" s="133"/>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row>
  </sheetData>
  <mergeCells count="6">
    <mergeCell ref="A53:J53"/>
    <mergeCell ref="A2:K2"/>
    <mergeCell ref="A49:H49"/>
    <mergeCell ref="A50:H50"/>
    <mergeCell ref="A51:J51"/>
    <mergeCell ref="A52:J52"/>
  </mergeCells>
  <printOptions/>
  <pageMargins left="0.25" right="0.25" top="0.5" bottom="0.25" header="0.5" footer="0.5"/>
  <pageSetup fitToHeight="1" fitToWidth="1" horizontalDpi="600" verticalDpi="600" orientation="landscape"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DCHS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Yoon, Haeyoung (Alex)</dc:creator>
  <cp:keywords/>
  <dc:description/>
  <cp:lastModifiedBy>Tricia Davis</cp:lastModifiedBy>
  <cp:lastPrinted>2013-08-30T17:34:38Z</cp:lastPrinted>
  <dcterms:created xsi:type="dcterms:W3CDTF">2013-08-29T17:43:58Z</dcterms:created>
  <dcterms:modified xsi:type="dcterms:W3CDTF">2013-10-08T17:12:27Z</dcterms:modified>
  <cp:category/>
  <cp:version/>
  <cp:contentType/>
  <cp:contentStatus/>
</cp:coreProperties>
</file>