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c1-my.sharepoint.com/personal/nick_bowman_kingcounty_gov/Documents/Documents/Central Staff Work/Roads/KCTD/"/>
    </mc:Choice>
  </mc:AlternateContent>
  <xr:revisionPtr revIDLastSave="7" documentId="8_{1809160D-E692-48F5-B8E9-D1F2ABC5A45F}" xr6:coauthVersionLast="47" xr6:coauthVersionMax="47" xr10:uidLastSave="{607B93EF-482F-47E9-8D33-2003CD7D3D81}"/>
  <bookViews>
    <workbookView xWindow="-110" yWindow="-110" windowWidth="19420" windowHeight="11500" xr2:uid="{165D386A-C271-40A6-B818-64806E4C5BEB}"/>
  </bookViews>
  <sheets>
    <sheet name="KCTD-Forecast-Rounded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w1" hidden="1">{"cxtransfer",#N/A,FALSE,"ReorgRevisted"}</definedName>
    <definedName name="___w2" hidden="1">{"cxtransfer",#N/A,FALSE,"ReorgRevisted"}</definedName>
    <definedName name="__w1" hidden="1">{"cxtransfer",#N/A,FALSE,"ReorgRevisted"}</definedName>
    <definedName name="__w2" hidden="1">{"cxtransfer",#N/A,FALSE,"ReorgRevisted"}</definedName>
    <definedName name="_00Salaries">#REF!</definedName>
    <definedName name="_01Salaries">#REF!</definedName>
    <definedName name="_02Salaries">#REF!</definedName>
    <definedName name="_03Salaries">'[1]Hourly Schedule'!$A$3:$K$102</definedName>
    <definedName name="_2005_IS_Budget_adjusted_by_Fiscal">#REF!</definedName>
    <definedName name="_99Salaries">#REF!</definedName>
    <definedName name="_w1" hidden="1">{"cxtransfer",#N/A,FALSE,"ReorgRevisted"}</definedName>
    <definedName name="_w2" hidden="1">{"cxtransfer",#N/A,FALSE,"ReorgRevisted"}</definedName>
    <definedName name="a" hidden="1">{"Dis",#N/A,FALSE,"ReorgRevisted"}</definedName>
    <definedName name="aa" hidden="1">{"NonWhole",#N/A,FALSE,"ReorgRevisted"}</definedName>
    <definedName name="aaaaaaaa" hidden="1">{"Dis",#N/A,FALSE,"ReorgRevisted"}</definedName>
    <definedName name="ab" hidden="1">{"cxtransfer",#N/A,FALSE,"ReorgRevisted"}</definedName>
    <definedName name="abcd" hidden="1">{"cxtransfer",#N/A,FALSE,"ReorgRevisted"}</definedName>
    <definedName name="abcde" hidden="1">{"cxtransfer",#N/A,FALSE,"ReorgRevisted"}</definedName>
    <definedName name="actual">#REF!</definedName>
    <definedName name="ActualFundBalance">#REF!</definedName>
    <definedName name="AdoptedFundBalance">#REF!</definedName>
    <definedName name="AgencyContact">'[2]TOC Forms'!$C$57</definedName>
    <definedName name="agingtot">'[3]original TA contracts'!#REF!</definedName>
    <definedName name="all_other_reduction">'[4]2001 Final Target Reductions'!#REF!</definedName>
    <definedName name="AllocBasisTable2009">'[5]DCHS 07Tables for 09 Allocation'!$E$2:$P$3,'[5]DCHS 07Tables for 09 Allocation'!$B$4:$P$33</definedName>
    <definedName name="Appro">#REF!</definedName>
    <definedName name="ApproUnitName">'[2]TOC Forms'!$C$59</definedName>
    <definedName name="April">#REF!,#REF!,#REF!,#REF!,#REF!,#REF!</definedName>
    <definedName name="ARMS08">#REF!</definedName>
    <definedName name="asfda" hidden="1">{"NonWhole",#N/A,FALSE,"ReorgRevisted"}</definedName>
    <definedName name="August">#REF!,#REF!,#REF!,#REF!,#REF!,#REF!</definedName>
    <definedName name="av" hidden="1">{"NonWhole",#N/A,FALSE,"ReorgRevisted"}</definedName>
    <definedName name="b" hidden="1">{"Dis",#N/A,FALSE,"ReorgRevisted"}</definedName>
    <definedName name="BAcct">[6]Budgets!$C$8:$C$114</definedName>
    <definedName name="BData">[6]Budgets!$G$8:$L$114</definedName>
    <definedName name="bt" hidden="1">{"Dis",#N/A,FALSE,"ReorgRevisted"}</definedName>
    <definedName name="BTT" hidden="1">{"NonWhole",#N/A,FALSE,"ReorgRevisted"}</definedName>
    <definedName name="BType">[6]Budgets!$G$7:$L$7</definedName>
    <definedName name="Budget_Codes">'[7]Replacement Analysis'!$B$8:$B$15</definedName>
    <definedName name="BYear">[6]Budgets!$G$3:$L$3</definedName>
    <definedName name="Carryover">#REF!</definedName>
    <definedName name="Cell">#REF!</definedName>
    <definedName name="child" hidden="1">{"NonWhole",#N/A,FALSE,"ReorgRevisted"}</definedName>
    <definedName name="cj" hidden="1">{"Dis",#N/A,FALSE,"ReorgRevisted"}</definedName>
    <definedName name="cjp" hidden="1">{"cxtransfer",#N/A,FALSE,"ReorgRevisted"}</definedName>
    <definedName name="cjpf" hidden="1">{"Whole",#N/A,FALSE,"ReorgRevisted"}</definedName>
    <definedName name="cjpf1" hidden="1">{"Whole",#N/A,FALSE,"ReorgRevisted"}</definedName>
    <definedName name="COLA">#REF!</definedName>
    <definedName name="ContactPhone">'[2]TOC Forms'!$C$58</definedName>
    <definedName name="Core_Business_Code">'[8]DATA Tables'!$A$39:$A$48</definedName>
    <definedName name="criminal" hidden="1">{"NonWhole",#N/A,FALSE,"ReorgRevisted"}</definedName>
    <definedName name="CSD_ERP">#REF!</definedName>
    <definedName name="CSD_Reduction">'[4]2001 Final Target Reductions'!#REF!</definedName>
    <definedName name="CSD_Total">#REF!</definedName>
    <definedName name="CSOCON">'[9]2011 DCHS (0935) Alloc 4-13ver1'!$R$38</definedName>
    <definedName name="CSOSAL">'[9]2011 DCHS (0935) Alloc 4-13ver1'!$R$16</definedName>
    <definedName name="CSOTOT">'[9]2011 DCHS (0935) Alloc 4-13ver1'!$R$60</definedName>
    <definedName name="CXAgncy09">'[10]09 REQ Sum Corrected 6-24-08'!$D$7:$D$9,'[10]09 REQ Sum Corrected 6-24-08'!$D$13,'[10]09 REQ Sum Corrected 6-24-08'!$D$17:$D$20</definedName>
    <definedName name="cxs" hidden="1">{"Whole",#N/A,FALSE,"ReorgRevisted"}</definedName>
    <definedName name="d" hidden="1">{"NonWhole",#N/A,FALSE,"ReorgRevisted"}</definedName>
    <definedName name="_xlnm.Database">#REF!</definedName>
    <definedName name="DCHS08ARMS">#REF!</definedName>
    <definedName name="ddd.ext" hidden="1">{"NonWhole",#N/A,FALSE,"ReorgRevisted"}</definedName>
    <definedName name="DDD_ERP">#REF!</definedName>
    <definedName name="DDD_Total">#REF!</definedName>
    <definedName name="December">#REF!,#REF!,#REF!,#REF!,#REF!,#REF!,#REF!</definedName>
    <definedName name="Dept_Num_Code">'[8]DATA Tables'!$A$11:$A$26</definedName>
    <definedName name="Division_Code">'[8]DATA Tables'!$A$3:$A$7</definedName>
    <definedName name="DO_ERP">#REF!</definedName>
    <definedName name="DO_Total">#REF!</definedName>
    <definedName name="donya" hidden="1">{"Whole",#N/A,FALSE,"ReorgRevisted"}</definedName>
    <definedName name="drop_down">'[11]Replacement Analysis'!$B$8:$B$27</definedName>
    <definedName name="efg" hidden="1">{"cxtransfer",#N/A,FALSE,"ReorgRevisted"}</definedName>
    <definedName name="EstimatedFundBalance">#REF!</definedName>
    <definedName name="Expenditures">#REF!</definedName>
    <definedName name="FB_1363">'[9]2011 DCHS (0935) Alloc 4-13ver1'!$N$2</definedName>
    <definedName name="FB_1376">'[9]2011 DCHS (0935) Alloc 4-13ver1'!$Q$2</definedName>
    <definedName name="FB_6831">'[9]2011 DCHS (0935) Alloc 4-13ver1'!$J$2</definedName>
    <definedName name="FB_6832">'[9]2011 DCHS (0935) Alloc 4-13ver1'!$L$2</definedName>
    <definedName name="FB_6833">'[9]2011 DCHS (0935) Alloc 4-13ver1'!$O$1</definedName>
    <definedName name="February">#REF!,#REF!,#REF!,#REF!,#REF!,#REF!</definedName>
    <definedName name="Financial_Plan">#REF!</definedName>
    <definedName name="FinPlan" hidden="1">{"Whole",#N/A,FALSE,"ReorgRevisted"}</definedName>
    <definedName name="FirstQOO">#REF!</definedName>
    <definedName name="Footnote">#REF!</definedName>
    <definedName name="form" hidden="1">{"Dis",#N/A,FALSE,"ReorgRevisted"}</definedName>
    <definedName name="Form3BB" hidden="1">{"cxtransfer",#N/A,FALSE,"ReorgRevisted"}</definedName>
    <definedName name="form4a" hidden="1">{"Dis",#N/A,FALSE,"ReorgRevisted"}</definedName>
    <definedName name="Form5" hidden="1">{"cxtransfer",#N/A,FALSE,"ReorgRevisted"}</definedName>
    <definedName name="FourthQOO">#REF!</definedName>
    <definedName name="fr" hidden="1">{"NonWhole",#N/A,FALSE,"ReorgRevisted"}</definedName>
    <definedName name="Friday1">#REF!,#REF!,#REF!,#REF!,#REF!,#REF!,#REF!,#REF!,#REF!,#REF!,#REF!,#REF!,#REF!,#REF!,#REF!,#REF!,#REF!,#REF!,#REF!,#REF!,#REF!</definedName>
    <definedName name="Friday2">#REF!,#REF!,#REF!,#REF!,#REF!,#REF!,#REF!,#REF!,#REF!,#REF!,#REF!,#REF!,#REF!,#REF!,#REF!,#REF!,#REF!,#REF!,#REF!,#REF!</definedName>
    <definedName name="Friday3">#REF!,#REF!,#REF!,#REF!,#REF!,#REF!,#REF!,#REF!,#REF!,#REF!,#REF!,#REF!,#REF!,#REF!,#REF!,#REF!,#REF!,#REF!,#REF!,#REF!</definedName>
    <definedName name="FS" hidden="1">{"Dis",#N/A,FALSE,"ReorgRevisted"}</definedName>
    <definedName name="Fund_Dept">'[2]TOC Forms'!$C$56</definedName>
    <definedName name="Fund_Source_Code">'[8]DATA Tables'!$A$140:$A$150</definedName>
    <definedName name="G0259b1d4_9cfa_475a_b6f5_d2c0c5077c1f">#REF!</definedName>
    <definedName name="G2c49cc93_8a43_4045_8b50_eea2f58564f9">#REF!</definedName>
    <definedName name="G35df2df5_6385_4eac_bc6e_a6623207eca1">#REF!</definedName>
    <definedName name="G43224f0f_199a_4b02_9c64_c0527e8d843b">#REF!</definedName>
    <definedName name="G8765e289_e231_47d6_9021_84e0fcfab631">#REF!</definedName>
    <definedName name="G9c7ae22b_180b_4a83_a393_088f24aa99cf">#REF!</definedName>
    <definedName name="Gc08c73ce_fb6c_4db2_a8c2_c957e0c06cb2">#REF!</definedName>
    <definedName name="Gcead05ac_a9cd_4b27_b791_7fabf6312d8b">#REF!</definedName>
    <definedName name="Gf03f4c0f_cfac_4e52_9989_9efb3a52c94e">#REF!</definedName>
    <definedName name="gg" hidden="1">{"Dis",#N/A,FALSE,"ReorgRevisted"}</definedName>
    <definedName name="Goal_Code">'[8]DATA Tables'!$A$30:$A$35</definedName>
    <definedName name="GRNCON">'[9]2011 DCHS (0935) Alloc 4-13ver1'!$R$44</definedName>
    <definedName name="GRNSAL">'[9]2011 DCHS (0935) Alloc 4-13ver1'!$R$22</definedName>
    <definedName name="GRNTOT">'[9]2011 DCHS (0935) Alloc 4-13ver1'!$R$66</definedName>
    <definedName name="HOFMIDDCON">'[9]2011 DCHS (0935) Alloc 4-13ver1'!$R$47</definedName>
    <definedName name="HOFMIDDSAL">'[9]2011 DCHS (0935) Alloc 4-13ver1'!$R$25</definedName>
    <definedName name="HOFMIDDTOT">'[9]2011 DCHS (0935) Alloc 4-13ver1'!$R$69</definedName>
    <definedName name="housingtot">'[3]original TA contracts'!#REF!</definedName>
    <definedName name="human_service_reduction">'[4]2001 Final Target Reductions'!#REF!</definedName>
    <definedName name="iii" hidden="1">{"Dis",#N/A,FALSE,"ReorgRevisted"}</definedName>
    <definedName name="inn" hidden="1">{"NonWhole",#N/A,FALSE,"ReorgRevisted"}</definedName>
    <definedName name="January">#REF!,#REF!,#REF!,#REF!,#REF!,#REF!</definedName>
    <definedName name="JKBPons">#REF!</definedName>
    <definedName name="July">#REF!,#REF!,#REF!,#REF!,#REF!,#REF!</definedName>
    <definedName name="June">#REF!,#REF!,#REF!,#REF!,#REF!,#REF!</definedName>
    <definedName name="k" hidden="1">{"NonWhole",#N/A,FALSE,"ReorgRevisted"}</definedName>
    <definedName name="kk" hidden="1">{"cxtransfer",#N/A,FALSE,"ReorgRevisted"}</definedName>
    <definedName name="LSJ_reduction">'[4]2001 Final Target Reductions'!#REF!</definedName>
    <definedName name="mandatory_adds">'[4]2001 Final Target Reductions'!#REF!</definedName>
    <definedName name="March">#REF!,#REF!,#REF!,#REF!,#REF!,#REF!</definedName>
    <definedName name="May">#REF!,#REF!,#REF!,#REF!,#REF!,#REF!</definedName>
    <definedName name="mental" hidden="1">{"NonWhole",#N/A,FALSE,"ReorgRevisted"}</definedName>
    <definedName name="MHCADSD_ERP">#REF!</definedName>
    <definedName name="MHCADSD_Total">#REF!</definedName>
    <definedName name="MIDDCON">'[9]2011 DCHS (0935) Alloc 4-13ver1'!$R$34</definedName>
    <definedName name="MIDDSAL">'[9]2011 DCHS (0935) Alloc 4-13ver1'!$R$12</definedName>
    <definedName name="MIDDSCON">'[9]2011 DCHS (0935) Alloc 4-13'!$R$49</definedName>
    <definedName name="MIDDSSAL">'[9]2011 DCHS (0935) Alloc 4-13'!$R$26</definedName>
    <definedName name="MIDDSTOT">'[9]2011 DCHS (0935) Alloc 4-13'!$R$72</definedName>
    <definedName name="MIDDTOTBUD">'[9]2011 DCHS (0935) Alloc 4-13ver1'!$R$56</definedName>
    <definedName name="Monthly_Ind_Ins">58.01</definedName>
    <definedName name="Monthly_Medical">1142</definedName>
    <definedName name="November">#REF!,#REF!,#REF!,#REF!,#REF!,#REF!</definedName>
    <definedName name="NT191a">#REF!</definedName>
    <definedName name="NT191b">#REF!</definedName>
    <definedName name="NT192a">#REF!</definedName>
    <definedName name="NT192b">#REF!</definedName>
    <definedName name="NT193a">#REF!</definedName>
    <definedName name="NT193b">#REF!</definedName>
    <definedName name="NTXIX1a">#REF!</definedName>
    <definedName name="NTXIX1b">#REF!</definedName>
    <definedName name="NTXIX2a">#REF!</definedName>
    <definedName name="NTXIX2b">#REF!</definedName>
    <definedName name="NTXIX3a">#REF!</definedName>
    <definedName name="NTXIX3b">#REF!</definedName>
    <definedName name="ob" hidden="1">{"cxtransfer",#N/A,FALSE,"ReorgRevisted"}</definedName>
    <definedName name="October">#REF!,#REF!,#REF!,#REF!,#REF!,#REF!</definedName>
    <definedName name="OPD_ERP">#REF!</definedName>
    <definedName name="OPD_ERP_Direct">#REF!</definedName>
    <definedName name="OPD_Total">#REF!</definedName>
    <definedName name="OPDMIDDCON">'[9]2011 DCHS (0935) Alloc 4-13'!$R$48</definedName>
    <definedName name="OPDMIDDSAL">'[9]2011 DCHS (0935) Alloc 4-13'!$R$25</definedName>
    <definedName name="OPDMIDDTOT">'[9]2011 DCHS (0935) Alloc 4-13'!$R$71</definedName>
    <definedName name="Other">#REF!</definedName>
    <definedName name="outcomes">#REF!</definedName>
    <definedName name="overhead_reduction">'[4]2001 Final Target Reductions'!#REF!</definedName>
    <definedName name="p" hidden="1">{"Dis",#N/A,FALSE,"ReorgRevisted"}</definedName>
    <definedName name="PERS_Percent">0.0613</definedName>
    <definedName name="_xlnm.Print_Area" localSheetId="0">'KCTD-Forecast-Rounded'!$E$5:$M$41</definedName>
    <definedName name="Program_Area_Code">'[8]DATA Tables'!$A$52:$A$136</definedName>
    <definedName name="Projected2FundBalance">#REF!</definedName>
    <definedName name="Projected3FundBalance">#REF!</definedName>
    <definedName name="ProjectedFundBalance">#REF!</definedName>
    <definedName name="ProposalTitle">#REF!</definedName>
    <definedName name="ProposedExpenditure">#REF!</definedName>
    <definedName name="ProposedRevenue">#REF!</definedName>
    <definedName name="PSQExp">#REF!</definedName>
    <definedName name="PSQFTEs">#REF!</definedName>
    <definedName name="PSQRev">#REF!</definedName>
    <definedName name="PSQTLTs">#REF!</definedName>
    <definedName name="qqq" hidden="1">{"Dis",#N/A,FALSE,"ReorgRevisted"}</definedName>
    <definedName name="qqqqq" hidden="1">{"Dis",#N/A,FALSE,"ReorgRevisted"}</definedName>
    <definedName name="Qry01_02_03Exp">#REF!</definedName>
    <definedName name="re" hidden="1">{"Dis",#N/A,FALSE,"ReorgRevisted"}</definedName>
    <definedName name="RefAdopted">#REF!</definedName>
    <definedName name="RefAppro">#REF!</definedName>
    <definedName name="Reference">[12]Appro_Sections!$B$7:$N$137</definedName>
    <definedName name="References">#REF!</definedName>
    <definedName name="RefFTEs">#REF!</definedName>
    <definedName name="RefFundExp">#REF!</definedName>
    <definedName name="RefFundRev">#REF!</definedName>
    <definedName name="rename" hidden="1">{"NonWhole",#N/A,FALSE,"ReorgRevisted"}</definedName>
    <definedName name="Revenue_Percent_Exemption">'[4]2001 Final Target Reductions'!#REF!</definedName>
    <definedName name="Revenues">#REF!</definedName>
    <definedName name="rod" hidden="1">{"NonWhole",#N/A,FALSE,"ReorgRevisted"}</definedName>
    <definedName name="sad" hidden="1">{"NonWhole",#N/A,FALSE,"ReorgRevisted"}</definedName>
    <definedName name="sdd" hidden="1">{"NonWhole",#N/A,FALSE,"ReorgRevisted"}</definedName>
    <definedName name="SecondQOO">#REF!</definedName>
    <definedName name="September">#REF!,#REF!,#REF!,#REF!,#REF!,#REF!</definedName>
    <definedName name="Service_Code">'[8]DATA Tables'!$A$154:$A$158</definedName>
    <definedName name="sick.sick" hidden="1">{"Whole",#N/A,FALSE,"ReorgRevisted"}</definedName>
    <definedName name="sod" hidden="1">{"NonWhole",#N/A,FALSE,"ReorgRevisted"}</definedName>
    <definedName name="Sort_Area">#REF!</definedName>
    <definedName name="SSI_Excess">0.0145</definedName>
    <definedName name="SSI_Max">102000</definedName>
    <definedName name="SSI_Percent">0.062</definedName>
    <definedName name="Staff_Months">#REF!</definedName>
    <definedName name="steps" hidden="1">{"cxtransfer",#N/A,FALSE,"ReorgRevisted"}</definedName>
    <definedName name="Supplemental">#REF!</definedName>
    <definedName name="T191a">#REF!</definedName>
    <definedName name="T191b">#REF!</definedName>
    <definedName name="T192a">#REF!</definedName>
    <definedName name="T192b">#REF!</definedName>
    <definedName name="T193a">#REF!</definedName>
    <definedName name="T193b">#REF!</definedName>
    <definedName name="Table">#REF!</definedName>
    <definedName name="test">'[13]DATA Tables'!$A$37:$A$46</definedName>
    <definedName name="Text1">#REF!,#REF!,#REF!,#REF!,#REF!,#REF!,#REF!,#REF!,#REF!,#REF!,#REF!,#REF!</definedName>
    <definedName name="Text2">#REF!,#REF!,#REF!,#REF!,#REF!,#REF!,#REF!,#REF!,#REF!,#REF!,#REF!,#REF!</definedName>
    <definedName name="Text3">#REF!,#REF!,#REF!,#REF!,#REF!,#REF!,#REF!,#REF!,#REF!,#REF!</definedName>
    <definedName name="Text4">#REF!,#REF!,#REF!,#REF!,#REF!,#REF!,#REF!,#REF!,#REF!,#REF!,#REF!,#REF!,#REF!,#REF!</definedName>
    <definedName name="ThirdQOO">#REF!</definedName>
    <definedName name="Total_PSQ">'[4]2001 Final Target Reductions'!#REF!</definedName>
    <definedName name="TotalAPPN">'[9]2011 DCHS (0935) Alloc 4-13ver1'!$E$103</definedName>
    <definedName name="TotalREQ">'[9]2011 DCHS (0935) Alloc 4-13ver1'!$R$2</definedName>
    <definedName name="TXIX1a">#REF!</definedName>
    <definedName name="TXIX1b">#REF!</definedName>
    <definedName name="TXIX2a">#REF!</definedName>
    <definedName name="TXIX2b">#REF!</definedName>
    <definedName name="TXIX3a">#REF!</definedName>
    <definedName name="TXIX3b">#REF!</definedName>
    <definedName name="usertable">#REF!</definedName>
    <definedName name="v" hidden="1">{"cxtransfer",#N/A,FALSE,"ReorgRevisted"}</definedName>
    <definedName name="w" hidden="1">{"Dis",#N/A,FALSE,"ReorgRevisted"}</definedName>
    <definedName name="wa" hidden="1">{"Dis",#N/A,FALSE,"ReorgRevisted"}</definedName>
    <definedName name="waa" hidden="1">{"Dis",#N/A,FALSE,"ReorgRevisted"}</definedName>
    <definedName name="Wednesday1">#REF!,#REF!,#REF!,#REF!,#REF!,#REF!,#REF!,#REF!,#REF!,#REF!,#REF!,#REF!,#REF!,#REF!,#REF!,#REF!,#REF!,#REF!,#REF!,#REF!,#REF!,#REF!,#REF!,#REF!,#REF!,#REF!,#REF!,#REF!,#REF!,#REF!,#REF!,#REF!,#REF!,#REF!,#REF!,#REF!,#REF! #REF!</definedName>
    <definedName name="Wednesday2">#REF!,#REF!,#REF!,#REF!,#REF!,#REF!,#REF!,#REF!,#REF!,#REF!,#REF!,#REF!,#REF!,#REF!,#REF!,#REF!,#REF!,#REF!,#REF!,#REF!,#REF!</definedName>
    <definedName name="wrn.CX." hidden="1">{"cxtransfer",#N/A,FALSE,"ReorgRevisted"}</definedName>
    <definedName name="wrn.NonWholeReport." hidden="1">{"NonWhole",#N/A,FALSE,"ReorgRevisted"}</definedName>
    <definedName name="wrn.RprtDis." hidden="1">{"Dis",#N/A,FALSE,"ReorgRevisted"}</definedName>
    <definedName name="wrn.WholeReport." hidden="1">{"Whole",#N/A,FALSE,"ReorgRevisted"}</definedName>
    <definedName name="ws" hidden="1">{"Dis",#N/A,FALSE,"ReorgRevisted"}</definedName>
    <definedName name="x" hidden="1">{"cxtransfer",#N/A,FALSE,"ReorgRevisted"}</definedName>
    <definedName name="xls" hidden="1">{"cxtransfer",#N/A,FALSE,"ReorgRevisted"}</definedName>
    <definedName name="xxx" hidden="1">{"Dis",#N/A,FALSE,"ReorgRevisted"}</definedName>
    <definedName name="y" hidden="1">{"cxtransfer",#N/A,FALSE,"ReorgRevisted"}</definedName>
    <definedName name="year">#REF!</definedName>
    <definedName name="yes" hidden="1">{"Dis",#N/A,FALSE,"ReorgRevisted"}</definedName>
    <definedName name="yr">#REF!</definedName>
    <definedName name="za" hidden="1">{"cxtransfer",#N/A,FALSE,"ReorgRevisted"}</definedName>
    <definedName name="zz" hidden="1">{"Dis",#N/A,FALSE,"ReorgRevisted"}</definedName>
    <definedName name="zzz" hidden="1">{"cxtransfer",#N/A,FALSE,"ReorgRevisted"}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4" i="1" l="1"/>
  <c r="K38" i="1" l="1"/>
  <c r="J38" i="1"/>
  <c r="I38" i="1"/>
  <c r="H38" i="1"/>
  <c r="I32" i="1"/>
  <c r="I41" i="1" s="1"/>
  <c r="M31" i="1"/>
  <c r="M30" i="1"/>
  <c r="K29" i="1"/>
  <c r="J29" i="1"/>
  <c r="I29" i="1"/>
  <c r="H29" i="1"/>
  <c r="G29" i="1"/>
  <c r="F29" i="1"/>
  <c r="M29" i="1" s="1"/>
  <c r="K28" i="1"/>
  <c r="J28" i="1"/>
  <c r="I28" i="1"/>
  <c r="H28" i="1"/>
  <c r="G28" i="1"/>
  <c r="M28" i="1" s="1"/>
  <c r="F28" i="1"/>
  <c r="K27" i="1"/>
  <c r="J27" i="1"/>
  <c r="I27" i="1"/>
  <c r="H27" i="1"/>
  <c r="G27" i="1"/>
  <c r="F27" i="1"/>
  <c r="M27" i="1" s="1"/>
  <c r="K26" i="1"/>
  <c r="J26" i="1"/>
  <c r="I26" i="1"/>
  <c r="H26" i="1"/>
  <c r="G26" i="1"/>
  <c r="G32" i="1" s="1"/>
  <c r="G41" i="1" s="1"/>
  <c r="F26" i="1"/>
  <c r="M26" i="1" s="1"/>
  <c r="M25" i="1"/>
  <c r="K25" i="1"/>
  <c r="J25" i="1"/>
  <c r="I25" i="1"/>
  <c r="H25" i="1"/>
  <c r="G25" i="1"/>
  <c r="F25" i="1"/>
  <c r="K24" i="1"/>
  <c r="J24" i="1"/>
  <c r="I24" i="1"/>
  <c r="H24" i="1"/>
  <c r="G24" i="1"/>
  <c r="F24" i="1"/>
  <c r="M24" i="1" s="1"/>
  <c r="K23" i="1"/>
  <c r="J23" i="1"/>
  <c r="M23" i="1" s="1"/>
  <c r="I23" i="1"/>
  <c r="H23" i="1"/>
  <c r="G23" i="1"/>
  <c r="F23" i="1"/>
  <c r="K22" i="1"/>
  <c r="J22" i="1"/>
  <c r="I22" i="1"/>
  <c r="H22" i="1"/>
  <c r="G22" i="1"/>
  <c r="F22" i="1"/>
  <c r="M22" i="1" s="1"/>
  <c r="K21" i="1"/>
  <c r="K32" i="1" s="1"/>
  <c r="K41" i="1" s="1"/>
  <c r="J21" i="1"/>
  <c r="J32" i="1" s="1"/>
  <c r="J41" i="1" s="1"/>
  <c r="I21" i="1"/>
  <c r="H21" i="1"/>
  <c r="H32" i="1" s="1"/>
  <c r="H41" i="1" s="1"/>
  <c r="G21" i="1"/>
  <c r="F21" i="1"/>
  <c r="K20" i="1"/>
  <c r="J20" i="1"/>
  <c r="I20" i="1"/>
  <c r="H20" i="1"/>
  <c r="G20" i="1"/>
  <c r="F20" i="1"/>
  <c r="F32" i="1" s="1"/>
  <c r="F41" i="1" s="1"/>
  <c r="M15" i="1"/>
  <c r="M14" i="1"/>
  <c r="K13" i="1"/>
  <c r="J13" i="1"/>
  <c r="I13" i="1"/>
  <c r="H13" i="1"/>
  <c r="G13" i="1"/>
  <c r="F13" i="1"/>
  <c r="M13" i="1" s="1"/>
  <c r="K12" i="1"/>
  <c r="J12" i="1"/>
  <c r="I12" i="1"/>
  <c r="H12" i="1"/>
  <c r="G12" i="1"/>
  <c r="F12" i="1"/>
  <c r="M12" i="1" s="1"/>
  <c r="K11" i="1"/>
  <c r="J11" i="1"/>
  <c r="I11" i="1"/>
  <c r="H11" i="1"/>
  <c r="G11" i="1"/>
  <c r="F11" i="1"/>
  <c r="M11" i="1" s="1"/>
  <c r="M10" i="1"/>
  <c r="L9" i="1"/>
  <c r="K9" i="1"/>
  <c r="K16" i="1" s="1"/>
  <c r="J9" i="1"/>
  <c r="J16" i="1" s="1"/>
  <c r="I9" i="1"/>
  <c r="I16" i="1" s="1"/>
  <c r="H9" i="1"/>
  <c r="H16" i="1" s="1"/>
  <c r="H40" i="1" s="1"/>
  <c r="G9" i="1"/>
  <c r="G16" i="1" s="1"/>
  <c r="G40" i="1" s="1"/>
  <c r="F9" i="1"/>
  <c r="K7" i="1"/>
  <c r="J7" i="1"/>
  <c r="I7" i="1"/>
  <c r="H7" i="1"/>
  <c r="G7" i="1"/>
  <c r="G38" i="1" s="1"/>
  <c r="F7" i="1"/>
  <c r="F38" i="1" s="1"/>
  <c r="I40" i="1" l="1"/>
  <c r="J40" i="1"/>
  <c r="K40" i="1"/>
  <c r="M21" i="1"/>
  <c r="M9" i="1"/>
  <c r="M7" i="1"/>
  <c r="F18" i="1"/>
  <c r="M20" i="1"/>
  <c r="F16" i="1"/>
  <c r="M38" i="1" l="1"/>
  <c r="N7" i="1"/>
  <c r="N12" i="1"/>
  <c r="N9" i="1"/>
  <c r="N13" i="1"/>
  <c r="G18" i="1"/>
  <c r="N11" i="1"/>
  <c r="M32" i="1"/>
  <c r="M16" i="1"/>
  <c r="F40" i="1"/>
  <c r="N16" i="1" l="1"/>
  <c r="O16" i="1"/>
  <c r="M40" i="1"/>
  <c r="O32" i="1"/>
  <c r="N32" i="1"/>
  <c r="M41" i="1"/>
  <c r="G34" i="1"/>
  <c r="H18" i="1" s="1"/>
  <c r="Q18" i="1"/>
  <c r="H34" i="1" l="1"/>
  <c r="I18" i="1" s="1"/>
  <c r="I34" i="1" s="1"/>
  <c r="J18" i="1" s="1"/>
  <c r="J34" i="1" s="1"/>
  <c r="K18" i="1" s="1"/>
  <c r="K34" i="1" s="1"/>
  <c r="M18" i="1"/>
  <c r="O18" i="1" s="1"/>
  <c r="P1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Dvoukhretchenski, Yana</author>
  </authors>
  <commentList>
    <comment ref="F7" authorId="0" shapeId="0" xr:uid="{01AEA120-CD3B-4EEE-B569-DA2F492EBDD8}">
      <text>
        <r>
          <rPr>
            <b/>
            <sz val="9"/>
            <color indexed="81"/>
            <rFont val="Tahoma"/>
            <family val="2"/>
          </rPr>
          <t>Dvoukhretchenski, Yana:</t>
        </r>
        <r>
          <rPr>
            <sz val="9"/>
            <color indexed="81"/>
            <rFont val="Tahoma"/>
            <family val="2"/>
          </rPr>
          <t xml:space="preserve">
Prorated for July-Dec</t>
        </r>
      </text>
    </comment>
  </commentList>
</comments>
</file>

<file path=xl/sharedStrings.xml><?xml version="1.0" encoding="utf-8"?>
<sst xmlns="http://schemas.openxmlformats.org/spreadsheetml/2006/main" count="52" uniqueCount="43">
  <si>
    <t>Proposed 10-Year Spend of KCTD Revenue</t>
  </si>
  <si>
    <t>note: will need to format cells to abbreviate/shorten to the millions</t>
  </si>
  <si>
    <t>3/11/2026</t>
  </si>
  <si>
    <t>2026-2027</t>
  </si>
  <si>
    <t>2028-2029</t>
  </si>
  <si>
    <t>2030-2031</t>
  </si>
  <si>
    <t>2032-2033</t>
  </si>
  <si>
    <t>2034-2035</t>
  </si>
  <si>
    <t>2036-2037</t>
  </si>
  <si>
    <t>10-year Total</t>
  </si>
  <si>
    <t>Notes</t>
  </si>
  <si>
    <t>King County Transportation District (KCTD) Revenue (100%)</t>
  </si>
  <si>
    <t>Assumed 1.5years in 2026-2027 and six months in 2036 at the prior biennial rate.</t>
  </si>
  <si>
    <t>Status Quo Service</t>
  </si>
  <si>
    <t>Forecasted Expenditures and Revenues from the biennial budget financial plan, using BFPA inflationary factors, debt service schedule, OEFA forecasts. Assumes restoring fund balance to reserve level of $10M</t>
  </si>
  <si>
    <t>Road Hazard &amp; Repair Response</t>
  </si>
  <si>
    <t>Seattle CPI W growth</t>
  </si>
  <si>
    <t>Restoring Maintenance Level of Service</t>
  </si>
  <si>
    <t>Planning, Engineering, Project Management &amp; Capital Support</t>
  </si>
  <si>
    <t>Roughly 10% of capital funds in 2026-2029, growth at Seattle CPI W from 20230-2037</t>
  </si>
  <si>
    <t>Total Operating Expenditures</t>
  </si>
  <si>
    <t>Available for Capital</t>
  </si>
  <si>
    <t xml:space="preserve">Capital </t>
  </si>
  <si>
    <t>Intersection &amp; Crash Reduction Projects</t>
  </si>
  <si>
    <t>Bridge Replacements and Maintenance</t>
  </si>
  <si>
    <t>Restoring Roadway Drainage Systems Level of Service</t>
  </si>
  <si>
    <t>Roadway Drainage Systems Preservation</t>
  </si>
  <si>
    <t>Roadway Repaving</t>
  </si>
  <si>
    <t>Roadway Reconstruction</t>
  </si>
  <si>
    <t>Facilities Rehabilitation &amp; Replacement</t>
  </si>
  <si>
    <t>Americans with Disabilities Act (ADA) Barrier Removal</t>
  </si>
  <si>
    <t>Safeguarding Roads Vulnerable to Climate Impacts</t>
  </si>
  <si>
    <t>Unplanned Capital Repairs from Natural Disasters or Other Emergencies</t>
  </si>
  <si>
    <t>Total Capital Programming Expenditures</t>
  </si>
  <si>
    <t xml:space="preserve">Carry Forward </t>
  </si>
  <si>
    <t xml:space="preserve">Fully appropriated by 2037, balance supported out-years after expiration of revenue source. </t>
  </si>
  <si>
    <t xml:space="preserve">Summary </t>
  </si>
  <si>
    <t>New KCTD Revenue</t>
  </si>
  <si>
    <t>less:</t>
  </si>
  <si>
    <t xml:space="preserve">Total Capital Expenditures </t>
  </si>
  <si>
    <t>Footnotes</t>
  </si>
  <si>
    <t xml:space="preserve">Status Quo Service represents the amount of KCTD revenue needed to keep 2026-2027 levels of service. This funds the projected operating deficit, including meeting the policy-mandated fund balance reserve target. This estimate also includes restoring cuts to operating made in 2026-2027 and funding unbudgeted CLA financial impacts.
The fund balance deficit represents the difference between forecasted revenues and expenditures. All projections rely on the latest available assumptions (BFPA Q1 2026 &amp; OEFA) and inflators aligned with current schedules. 
KCTD Revenue is assumed to start in July 2026 go for 10 years to June 2036. It is because of this that a 12 year forecast is shown.
All numbers rounded to the nearest million.
This is a draft plan based on what could be done with the forecasted 100% KCTD .1% Sales Tax. It may change based on guidance and additional information and further refined projections. 
</t>
  </si>
  <si>
    <t>Spending Forecast (rounded to nearest $1M)--High-Level Planning Estimates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</si>
</sst>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ptos"/>
      <family val="2"/>
    </font>
    <font>
      <b/>
      <u/>
      <sz val="12"/>
      <color theme="1"/>
      <name val="Aptos"/>
      <family val="2"/>
    </font>
    <font>
      <b/>
      <sz val="12"/>
      <color theme="1"/>
      <name val="Aptos"/>
      <family val="2"/>
    </font>
    <font>
      <i/>
      <sz val="12"/>
      <color theme="4"/>
      <name val="Aptos"/>
      <family val="2"/>
    </font>
    <font>
      <i/>
      <sz val="12"/>
      <color rgb="FF0070C0"/>
      <name val="Aptos"/>
      <family val="2"/>
    </font>
    <font>
      <i/>
      <sz val="12"/>
      <color theme="1"/>
      <name val="Aptos"/>
      <family val="2"/>
    </font>
    <font>
      <i/>
      <sz val="12"/>
      <name val="Aptos"/>
      <family val="2"/>
    </font>
    <font>
      <sz val="12"/>
      <color rgb="FFC00000"/>
      <name val="Aptos"/>
      <family val="2"/>
    </font>
    <font>
      <i/>
      <sz val="11"/>
      <color theme="1"/>
      <name val="Aptos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77111117893"/>
      </left>
      <right style="thin">
        <color theme="0" tint="-0.14999847407452621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14999847407452621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98474074526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6795556505021"/>
      </top>
      <bottom style="thin">
        <color theme="0" tint="-0.1499984740745262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249977111117893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7">
    <xf numFmtId="0" fontId="0" fillId="0" borderId="0" xfId="0"/>
    <xf numFmtId="164" fontId="2" fillId="0" borderId="0" xfId="1" applyNumberFormat="1" applyFont="1"/>
    <xf numFmtId="0" fontId="2" fillId="0" borderId="0" xfId="0" applyFont="1"/>
    <xf numFmtId="9" fontId="2" fillId="0" borderId="0" xfId="2" applyFont="1"/>
    <xf numFmtId="164" fontId="2" fillId="0" borderId="0" xfId="1" quotePrefix="1" applyNumberFormat="1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9" fontId="4" fillId="0" borderId="0" xfId="2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2" borderId="3" xfId="0" applyFont="1" applyFill="1" applyBorder="1"/>
    <xf numFmtId="38" fontId="4" fillId="2" borderId="4" xfId="0" applyNumberFormat="1" applyFont="1" applyFill="1" applyBorder="1"/>
    <xf numFmtId="38" fontId="4" fillId="2" borderId="5" xfId="0" applyNumberFormat="1" applyFont="1" applyFill="1" applyBorder="1"/>
    <xf numFmtId="9" fontId="5" fillId="0" borderId="0" xfId="2" applyFont="1" applyBorder="1"/>
    <xf numFmtId="38" fontId="2" fillId="2" borderId="0" xfId="0" applyNumberFormat="1" applyFont="1" applyFill="1" applyAlignment="1">
      <alignment wrapText="1"/>
    </xf>
    <xf numFmtId="164" fontId="2" fillId="0" borderId="0" xfId="1" applyNumberFormat="1" applyFont="1" applyBorder="1"/>
    <xf numFmtId="9" fontId="2" fillId="0" borderId="0" xfId="2" applyFont="1" applyBorder="1"/>
    <xf numFmtId="0" fontId="6" fillId="0" borderId="6" xfId="0" applyFont="1" applyBorder="1"/>
    <xf numFmtId="38" fontId="6" fillId="0" borderId="7" xfId="0" applyNumberFormat="1" applyFont="1" applyBorder="1"/>
    <xf numFmtId="38" fontId="5" fillId="0" borderId="8" xfId="0" applyNumberFormat="1" applyFont="1" applyBorder="1"/>
    <xf numFmtId="0" fontId="2" fillId="0" borderId="9" xfId="0" applyFont="1" applyBorder="1"/>
    <xf numFmtId="38" fontId="2" fillId="0" borderId="10" xfId="0" applyNumberFormat="1" applyFont="1" applyBorder="1"/>
    <xf numFmtId="38" fontId="2" fillId="0" borderId="9" xfId="0" applyNumberFormat="1" applyFont="1" applyBorder="1"/>
    <xf numFmtId="164" fontId="2" fillId="0" borderId="11" xfId="1" applyNumberFormat="1" applyFont="1" applyBorder="1"/>
    <xf numFmtId="0" fontId="2" fillId="0" borderId="12" xfId="0" applyFont="1" applyBorder="1"/>
    <xf numFmtId="38" fontId="2" fillId="0" borderId="0" xfId="0" applyNumberFormat="1" applyFont="1"/>
    <xf numFmtId="38" fontId="2" fillId="0" borderId="13" xfId="0" applyNumberFormat="1" applyFont="1" applyBorder="1"/>
    <xf numFmtId="0" fontId="2" fillId="0" borderId="14" xfId="0" applyFont="1" applyBorder="1"/>
    <xf numFmtId="164" fontId="2" fillId="0" borderId="15" xfId="1" applyNumberFormat="1" applyFont="1" applyBorder="1"/>
    <xf numFmtId="164" fontId="2" fillId="0" borderId="14" xfId="1" applyNumberFormat="1" applyFont="1" applyBorder="1"/>
    <xf numFmtId="164" fontId="2" fillId="0" borderId="16" xfId="1" applyNumberFormat="1" applyFont="1" applyBorder="1"/>
    <xf numFmtId="0" fontId="4" fillId="3" borderId="17" xfId="0" applyFont="1" applyFill="1" applyBorder="1" applyAlignment="1">
      <alignment vertical="top" wrapText="1"/>
    </xf>
    <xf numFmtId="38" fontId="4" fillId="3" borderId="1" xfId="0" applyNumberFormat="1" applyFont="1" applyFill="1" applyBorder="1"/>
    <xf numFmtId="0" fontId="4" fillId="0" borderId="0" xfId="0" applyFont="1"/>
    <xf numFmtId="164" fontId="4" fillId="3" borderId="14" xfId="1" applyNumberFormat="1" applyFont="1" applyFill="1" applyBorder="1"/>
    <xf numFmtId="9" fontId="4" fillId="3" borderId="0" xfId="2" applyFont="1" applyFill="1" applyBorder="1"/>
    <xf numFmtId="0" fontId="2" fillId="4" borderId="0" xfId="0" applyFont="1" applyFill="1"/>
    <xf numFmtId="9" fontId="4" fillId="2" borderId="0" xfId="2" applyFont="1" applyFill="1" applyBorder="1"/>
    <xf numFmtId="38" fontId="4" fillId="2" borderId="0" xfId="0" applyNumberFormat="1" applyFont="1" applyFill="1"/>
    <xf numFmtId="0" fontId="4" fillId="5" borderId="3" xfId="0" applyFont="1" applyFill="1" applyBorder="1"/>
    <xf numFmtId="164" fontId="2" fillId="5" borderId="18" xfId="1" applyNumberFormat="1" applyFont="1" applyFill="1" applyBorder="1"/>
    <xf numFmtId="164" fontId="2" fillId="5" borderId="0" xfId="1" applyNumberFormat="1" applyFont="1" applyFill="1" applyBorder="1"/>
    <xf numFmtId="9" fontId="2" fillId="5" borderId="0" xfId="2" applyFont="1" applyFill="1" applyBorder="1"/>
    <xf numFmtId="164" fontId="2" fillId="0" borderId="19" xfId="1" applyNumberFormat="1" applyFont="1" applyBorder="1"/>
    <xf numFmtId="164" fontId="2" fillId="0" borderId="14" xfId="1" applyNumberFormat="1" applyFont="1" applyFill="1" applyBorder="1"/>
    <xf numFmtId="164" fontId="2" fillId="0" borderId="19" xfId="1" applyNumberFormat="1" applyFont="1" applyFill="1" applyBorder="1"/>
    <xf numFmtId="9" fontId="2" fillId="0" borderId="0" xfId="2" applyFont="1" applyFill="1" applyBorder="1"/>
    <xf numFmtId="164" fontId="2" fillId="0" borderId="0" xfId="1" applyNumberFormat="1" applyFont="1" applyFill="1" applyBorder="1"/>
    <xf numFmtId="0" fontId="4" fillId="3" borderId="20" xfId="0" applyFont="1" applyFill="1" applyBorder="1" applyAlignment="1">
      <alignment vertical="top" wrapText="1"/>
    </xf>
    <xf numFmtId="38" fontId="4" fillId="3" borderId="14" xfId="0" applyNumberFormat="1" applyFont="1" applyFill="1" applyBorder="1"/>
    <xf numFmtId="38" fontId="4" fillId="3" borderId="2" xfId="0" applyNumberFormat="1" applyFont="1" applyFill="1" applyBorder="1"/>
    <xf numFmtId="164" fontId="7" fillId="0" borderId="0" xfId="1" applyNumberFormat="1" applyFont="1"/>
    <xf numFmtId="38" fontId="7" fillId="0" borderId="0" xfId="0" applyNumberFormat="1" applyFont="1"/>
    <xf numFmtId="38" fontId="8" fillId="0" borderId="0" xfId="0" applyNumberFormat="1" applyFont="1"/>
    <xf numFmtId="9" fontId="4" fillId="0" borderId="0" xfId="2" applyFont="1" applyAlignment="1">
      <alignment horizontal="center"/>
    </xf>
    <xf numFmtId="38" fontId="2" fillId="0" borderId="14" xfId="0" applyNumberFormat="1" applyFont="1" applyBorder="1"/>
    <xf numFmtId="0" fontId="9" fillId="0" borderId="0" xfId="0" applyFont="1"/>
    <xf numFmtId="164" fontId="2" fillId="0" borderId="0" xfId="0" applyNumberFormat="1" applyFont="1"/>
    <xf numFmtId="0" fontId="2" fillId="0" borderId="21" xfId="0" applyFont="1" applyBorder="1"/>
    <xf numFmtId="164" fontId="2" fillId="0" borderId="14" xfId="0" applyNumberFormat="1" applyFont="1" applyBorder="1"/>
    <xf numFmtId="9" fontId="10" fillId="0" borderId="0" xfId="2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vertical="top"/>
    </xf>
    <xf numFmtId="9" fontId="10" fillId="0" borderId="0" xfId="2" applyFont="1" applyAlignment="1">
      <alignment horizontal="left" vertical="top" wrapText="1"/>
    </xf>
    <xf numFmtId="0" fontId="7" fillId="0" borderId="0" xfId="0" applyFont="1" applyAlignment="1">
      <alignment vertical="top" wrapText="1"/>
    </xf>
    <xf numFmtId="9" fontId="7" fillId="0" borderId="0" xfId="2" applyFont="1" applyAlignment="1">
      <alignment vertical="top" wrapText="1"/>
    </xf>
    <xf numFmtId="0" fontId="10" fillId="0" borderId="22" xfId="0" quotePrefix="1" applyFont="1" applyBorder="1" applyAlignment="1">
      <alignment horizontal="left" vertical="top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1" Type="http://schemas.openxmlformats.org/officeDocument/2006/relationships/customXml" Target="../customXml/item1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19" Type="http://schemas.microsoft.com/office/2017/10/relationships/person" Target="persons/perso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adessb\Desktop\GL_10%20Donload%20for%20Alex%20Budget%20Request\2014%20HCD%20Budget%20Spread%20w-reclass%20w-o-vac%20Proposed%20-%20to%20update%202014%20budget%20rev%20and%20exp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RPM\123data\HOF%20Files\2008\HOF%202008%20Budget%20form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CX%20Update%206-23-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RANDY\2001%20Budget\Request%20Phase\0935%202001%20Budget%20Form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hs-shares\home\INOUYER\Randy\My%20Documents\RANDY\2009%20Budget\DO\2009%20Allocation%20Table%20for%20Allocation%203-31-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karol\OneDrive%20-%20King%20County\Documents\Work%20Folders\FINANCIALS\BUDGET\2021_2022\2021-2022-E911-Budget-Master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cordj\AppData\Local\Microsoft\Windows\Temporary%20Internet%20Files\Content.Outlook\DJH4TYBY\Countywide_Equipment_Replacement_Templates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-king\Users\minguss\Data\2006%20dataset%2006061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hs-shares\home\inouyer\Randy\My%20Documents\RANDY\2011%20Budget\DCHS\2011%20DCHS%20(0935)%20Allocation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Randy\My%20Documents\RANDY\2009%20Budget\DO\2009%20DCHS%20(0935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gonzacr\Local%20Settings\Temporary%20Internet%20Files\OLK65\Copy%20of%20Countywide_Equipment_Replacement_Templates%20BA%20Example%20(2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ANNUAL%20BUDGETS\2010%20Budget%20Panels\Executive%20Transmitted%20Documents\Other\2010Source_Ordinanc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Lindlem\Local%20Settings\Temporary%20Internet%20Files\OLK8C\DATASET%20CSD%20REV(shared)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kc1.sharepoint.com/sites/DLS-Roads-Sustainable-Funding/Shared%20Documents/KCTD-RSD-Forecast2026-2037.03.24.26.xlsx" TargetMode="External"/><Relationship Id="rId1" Type="http://schemas.openxmlformats.org/officeDocument/2006/relationships/externalLinkPath" Target="https://kc1.sharepoint.com/sites/DLS-Roads-Sustainable-Funding/Shared%20Documents/KCTD-RSD-Forecast2026-2037.03.24.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13 BUDGETSPREAD-w-2012 Au (2"/>
      <sheetName val="Exempt Schedule"/>
      <sheetName val="Hourly Schedule"/>
      <sheetName val="Personnel"/>
      <sheetName val="Staff Months"/>
      <sheetName val="Salaries"/>
      <sheetName val="Benefits"/>
      <sheetName val="Sal+Ben"/>
      <sheetName val="O&amp;M"/>
      <sheetName val="Summary"/>
      <sheetName val="Summary Chart"/>
      <sheetName val="2015 BUDGETSPREAD w-v"/>
      <sheetName val="2013 BUDGETSPREAD w-2012actual"/>
      <sheetName val="2012 FHCD &amp; HOF ADM ACTUAL -New"/>
      <sheetName val="Staff Mnths by Fund"/>
      <sheetName val="Sheet1"/>
    </sheetNames>
    <sheetDataSet>
      <sheetData sheetId="0"/>
      <sheetData sheetId="1"/>
      <sheetData sheetId="2">
        <row r="3">
          <cell r="A3" t="str">
            <v>Range</v>
          </cell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</row>
        <row r="4">
          <cell r="A4">
            <v>11</v>
          </cell>
          <cell r="B4">
            <v>10.5602</v>
          </cell>
          <cell r="C4">
            <v>11.0724</v>
          </cell>
          <cell r="D4">
            <v>11.338100000000001</v>
          </cell>
          <cell r="E4">
            <v>11.610200000000001</v>
          </cell>
          <cell r="F4">
            <v>11.8888</v>
          </cell>
          <cell r="G4">
            <v>12.174099999999999</v>
          </cell>
          <cell r="H4">
            <v>12.4663</v>
          </cell>
          <cell r="I4">
            <v>12.765499999999999</v>
          </cell>
          <cell r="J4">
            <v>13.071899999999999</v>
          </cell>
          <cell r="K4">
            <v>13.3856</v>
          </cell>
        </row>
        <row r="5">
          <cell r="A5">
            <v>12</v>
          </cell>
          <cell r="B5">
            <v>10.813599999999999</v>
          </cell>
          <cell r="C5">
            <v>11.338100000000001</v>
          </cell>
          <cell r="D5">
            <v>11.610200000000001</v>
          </cell>
          <cell r="E5">
            <v>11.8888</v>
          </cell>
          <cell r="F5">
            <v>12.174099999999999</v>
          </cell>
          <cell r="G5">
            <v>12.4663</v>
          </cell>
          <cell r="H5">
            <v>12.765499999999999</v>
          </cell>
          <cell r="I5">
            <v>13.071899999999999</v>
          </cell>
          <cell r="J5">
            <v>13.3856</v>
          </cell>
          <cell r="K5">
            <v>13.706899999999999</v>
          </cell>
        </row>
        <row r="6">
          <cell r="A6">
            <v>13</v>
          </cell>
          <cell r="B6">
            <v>11.0731</v>
          </cell>
          <cell r="C6">
            <v>11.610099999999999</v>
          </cell>
          <cell r="D6">
            <v>11.8887</v>
          </cell>
          <cell r="E6">
            <v>12.173999999999999</v>
          </cell>
          <cell r="F6">
            <v>12.466200000000001</v>
          </cell>
          <cell r="G6">
            <v>12.7654</v>
          </cell>
          <cell r="H6">
            <v>13.0718</v>
          </cell>
          <cell r="I6">
            <v>13.3855</v>
          </cell>
          <cell r="J6">
            <v>13.706799999999999</v>
          </cell>
          <cell r="K6">
            <v>14.0358</v>
          </cell>
        </row>
        <row r="7">
          <cell r="A7">
            <v>14</v>
          </cell>
          <cell r="B7">
            <v>11.338900000000001</v>
          </cell>
          <cell r="C7">
            <v>11.8888</v>
          </cell>
          <cell r="D7">
            <v>12.174099999999999</v>
          </cell>
          <cell r="E7">
            <v>12.4663</v>
          </cell>
          <cell r="F7">
            <v>12.765499999999999</v>
          </cell>
          <cell r="G7">
            <v>13.071899999999999</v>
          </cell>
          <cell r="H7">
            <v>13.3856</v>
          </cell>
          <cell r="I7">
            <v>13.706899999999999</v>
          </cell>
          <cell r="J7">
            <v>14.0359</v>
          </cell>
          <cell r="K7">
            <v>14.3728</v>
          </cell>
        </row>
        <row r="8">
          <cell r="A8">
            <v>15</v>
          </cell>
          <cell r="B8">
            <v>11.611000000000001</v>
          </cell>
          <cell r="C8">
            <v>12.174099999999999</v>
          </cell>
          <cell r="D8">
            <v>12.4663</v>
          </cell>
          <cell r="E8">
            <v>12.765499999999999</v>
          </cell>
          <cell r="F8">
            <v>13.071899999999999</v>
          </cell>
          <cell r="G8">
            <v>13.3856</v>
          </cell>
          <cell r="H8">
            <v>13.706899999999999</v>
          </cell>
          <cell r="I8">
            <v>14.0359</v>
          </cell>
          <cell r="J8">
            <v>14.3728</v>
          </cell>
          <cell r="K8">
            <v>14.717700000000001</v>
          </cell>
        </row>
        <row r="9">
          <cell r="A9">
            <v>16</v>
          </cell>
          <cell r="B9">
            <v>11.889699999999999</v>
          </cell>
          <cell r="C9">
            <v>12.4664</v>
          </cell>
          <cell r="D9">
            <v>12.765599999999999</v>
          </cell>
          <cell r="E9">
            <v>13.071999999999999</v>
          </cell>
          <cell r="F9">
            <v>13.3857</v>
          </cell>
          <cell r="G9">
            <v>13.707000000000001</v>
          </cell>
          <cell r="H9">
            <v>14.036</v>
          </cell>
          <cell r="I9">
            <v>14.3729</v>
          </cell>
          <cell r="J9">
            <v>14.7178</v>
          </cell>
          <cell r="K9">
            <v>15.071</v>
          </cell>
        </row>
        <row r="10">
          <cell r="A10">
            <v>17</v>
          </cell>
          <cell r="B10">
            <v>12.1751</v>
          </cell>
          <cell r="C10">
            <v>12.765599999999999</v>
          </cell>
          <cell r="D10">
            <v>13.071999999999999</v>
          </cell>
          <cell r="E10">
            <v>13.3857</v>
          </cell>
          <cell r="F10">
            <v>13.707000000000001</v>
          </cell>
          <cell r="G10">
            <v>14.036</v>
          </cell>
          <cell r="H10">
            <v>14.3729</v>
          </cell>
          <cell r="I10">
            <v>14.7178</v>
          </cell>
          <cell r="J10">
            <v>15.071</v>
          </cell>
          <cell r="K10">
            <v>15.432700000000001</v>
          </cell>
        </row>
        <row r="11">
          <cell r="A11">
            <v>18</v>
          </cell>
          <cell r="B11">
            <v>12.4673</v>
          </cell>
          <cell r="C11">
            <v>13.071999999999999</v>
          </cell>
          <cell r="D11">
            <v>13.3857</v>
          </cell>
          <cell r="E11">
            <v>13.707000000000001</v>
          </cell>
          <cell r="F11">
            <v>14.036</v>
          </cell>
          <cell r="G11">
            <v>14.3729</v>
          </cell>
          <cell r="H11">
            <v>14.7178</v>
          </cell>
          <cell r="I11">
            <v>15.071</v>
          </cell>
          <cell r="J11">
            <v>15.432700000000001</v>
          </cell>
          <cell r="K11">
            <v>15.803100000000001</v>
          </cell>
        </row>
        <row r="12">
          <cell r="A12">
            <v>19</v>
          </cell>
          <cell r="B12">
            <v>12.766500000000001</v>
          </cell>
          <cell r="C12">
            <v>13.3857</v>
          </cell>
          <cell r="D12">
            <v>13.707000000000001</v>
          </cell>
          <cell r="E12">
            <v>14.036</v>
          </cell>
          <cell r="F12">
            <v>14.3729</v>
          </cell>
          <cell r="G12">
            <v>14.7178</v>
          </cell>
          <cell r="H12">
            <v>15.071</v>
          </cell>
          <cell r="I12">
            <v>15.432700000000001</v>
          </cell>
          <cell r="J12">
            <v>15.803100000000001</v>
          </cell>
          <cell r="K12">
            <v>16.182400000000001</v>
          </cell>
        </row>
        <row r="13">
          <cell r="A13">
            <v>20</v>
          </cell>
          <cell r="B13">
            <v>13.072900000000001</v>
          </cell>
          <cell r="C13">
            <v>13.706899999999999</v>
          </cell>
          <cell r="D13">
            <v>14.0359</v>
          </cell>
          <cell r="E13">
            <v>14.3728</v>
          </cell>
          <cell r="F13">
            <v>14.717700000000001</v>
          </cell>
          <cell r="G13">
            <v>15.0709</v>
          </cell>
          <cell r="H13">
            <v>15.432600000000001</v>
          </cell>
          <cell r="I13">
            <v>15.803000000000001</v>
          </cell>
          <cell r="J13">
            <v>16.182300000000001</v>
          </cell>
          <cell r="K13">
            <v>16.570699999999999</v>
          </cell>
        </row>
        <row r="14">
          <cell r="A14">
            <v>21</v>
          </cell>
          <cell r="B14">
            <v>13.3866</v>
          </cell>
          <cell r="C14">
            <v>14.0359</v>
          </cell>
          <cell r="D14">
            <v>14.3728</v>
          </cell>
          <cell r="E14">
            <v>14.717700000000001</v>
          </cell>
          <cell r="F14">
            <v>15.0709</v>
          </cell>
          <cell r="G14">
            <v>15.432600000000001</v>
          </cell>
          <cell r="H14">
            <v>15.803000000000001</v>
          </cell>
          <cell r="I14">
            <v>16.182300000000001</v>
          </cell>
          <cell r="J14">
            <v>16.570699999999999</v>
          </cell>
          <cell r="K14">
            <v>16.968399999999999</v>
          </cell>
        </row>
        <row r="15">
          <cell r="A15">
            <v>22</v>
          </cell>
          <cell r="B15">
            <v>13.7079</v>
          </cell>
          <cell r="C15">
            <v>14.3727</v>
          </cell>
          <cell r="D15">
            <v>14.717599999999999</v>
          </cell>
          <cell r="E15">
            <v>15.0708</v>
          </cell>
          <cell r="F15">
            <v>15.432499999999999</v>
          </cell>
          <cell r="G15">
            <v>15.802899999999999</v>
          </cell>
          <cell r="H15">
            <v>16.182200000000002</v>
          </cell>
          <cell r="I15">
            <v>16.570599999999999</v>
          </cell>
          <cell r="J15">
            <v>16.968299999999999</v>
          </cell>
          <cell r="K15">
            <v>17.375499999999999</v>
          </cell>
        </row>
        <row r="16">
          <cell r="A16">
            <v>23</v>
          </cell>
          <cell r="B16">
            <v>14.036899999999999</v>
          </cell>
          <cell r="C16">
            <v>14.717700000000001</v>
          </cell>
          <cell r="D16">
            <v>15.0709</v>
          </cell>
          <cell r="E16">
            <v>15.432600000000001</v>
          </cell>
          <cell r="F16">
            <v>15.803000000000001</v>
          </cell>
          <cell r="G16">
            <v>16.182300000000001</v>
          </cell>
          <cell r="H16">
            <v>16.570699999999999</v>
          </cell>
          <cell r="I16">
            <v>16.968399999999999</v>
          </cell>
          <cell r="J16">
            <v>17.375599999999999</v>
          </cell>
          <cell r="K16">
            <v>17.7926</v>
          </cell>
        </row>
        <row r="17">
          <cell r="A17">
            <v>24</v>
          </cell>
          <cell r="B17">
            <v>14.373799999999999</v>
          </cell>
          <cell r="C17">
            <v>15.0709</v>
          </cell>
          <cell r="D17">
            <v>15.432600000000001</v>
          </cell>
          <cell r="E17">
            <v>15.803000000000001</v>
          </cell>
          <cell r="F17">
            <v>16.182300000000001</v>
          </cell>
          <cell r="G17">
            <v>16.570699999999999</v>
          </cell>
          <cell r="H17">
            <v>16.968399999999999</v>
          </cell>
          <cell r="I17">
            <v>17.375599999999999</v>
          </cell>
          <cell r="J17">
            <v>17.7926</v>
          </cell>
          <cell r="K17">
            <v>18.2196</v>
          </cell>
        </row>
        <row r="18">
          <cell r="A18">
            <v>25</v>
          </cell>
          <cell r="B18">
            <v>14.7188</v>
          </cell>
          <cell r="C18">
            <v>15.432700000000001</v>
          </cell>
          <cell r="D18">
            <v>15.803100000000001</v>
          </cell>
          <cell r="E18">
            <v>16.182400000000001</v>
          </cell>
          <cell r="F18">
            <v>16.570799999999998</v>
          </cell>
          <cell r="G18">
            <v>16.968499999999999</v>
          </cell>
          <cell r="H18">
            <v>17.375699999999998</v>
          </cell>
          <cell r="I18">
            <v>17.7927</v>
          </cell>
          <cell r="J18">
            <v>18.2197</v>
          </cell>
          <cell r="K18">
            <v>18.657</v>
          </cell>
        </row>
        <row r="19">
          <cell r="A19">
            <v>26</v>
          </cell>
          <cell r="B19">
            <v>15.072100000000001</v>
          </cell>
          <cell r="C19">
            <v>15.803100000000001</v>
          </cell>
          <cell r="D19">
            <v>16.182400000000001</v>
          </cell>
          <cell r="E19">
            <v>16.570799999999998</v>
          </cell>
          <cell r="F19">
            <v>16.968499999999999</v>
          </cell>
          <cell r="G19">
            <v>17.375699999999998</v>
          </cell>
          <cell r="H19">
            <v>17.7927</v>
          </cell>
          <cell r="I19">
            <v>18.2197</v>
          </cell>
          <cell r="J19">
            <v>18.657</v>
          </cell>
          <cell r="K19">
            <v>19.104800000000001</v>
          </cell>
        </row>
        <row r="20">
          <cell r="A20">
            <v>27</v>
          </cell>
          <cell r="B20">
            <v>15.4338</v>
          </cell>
          <cell r="C20">
            <v>16.182300000000001</v>
          </cell>
          <cell r="D20">
            <v>16.570699999999999</v>
          </cell>
          <cell r="E20">
            <v>16.968399999999999</v>
          </cell>
          <cell r="F20">
            <v>17.375599999999999</v>
          </cell>
          <cell r="G20">
            <v>17.7926</v>
          </cell>
          <cell r="H20">
            <v>18.2196</v>
          </cell>
          <cell r="I20">
            <v>18.6569</v>
          </cell>
          <cell r="J20">
            <v>19.104700000000001</v>
          </cell>
          <cell r="K20">
            <v>19.563199999999998</v>
          </cell>
        </row>
        <row r="21">
          <cell r="A21">
            <v>28</v>
          </cell>
          <cell r="B21">
            <v>15.8042</v>
          </cell>
          <cell r="C21">
            <v>16.570699999999999</v>
          </cell>
          <cell r="D21">
            <v>16.968399999999999</v>
          </cell>
          <cell r="E21">
            <v>17.375599999999999</v>
          </cell>
          <cell r="F21">
            <v>17.7926</v>
          </cell>
          <cell r="G21">
            <v>18.2196</v>
          </cell>
          <cell r="H21">
            <v>18.6569</v>
          </cell>
          <cell r="I21">
            <v>19.104700000000001</v>
          </cell>
          <cell r="J21">
            <v>19.563199999999998</v>
          </cell>
          <cell r="K21">
            <v>20.032699999999998</v>
          </cell>
        </row>
        <row r="22">
          <cell r="A22">
            <v>29</v>
          </cell>
          <cell r="B22">
            <v>16.183499999999999</v>
          </cell>
          <cell r="C22">
            <v>16.968399999999999</v>
          </cell>
          <cell r="D22">
            <v>17.375599999999999</v>
          </cell>
          <cell r="E22">
            <v>17.7926</v>
          </cell>
          <cell r="F22">
            <v>18.2196</v>
          </cell>
          <cell r="G22">
            <v>18.6569</v>
          </cell>
          <cell r="H22">
            <v>19.104700000000001</v>
          </cell>
          <cell r="I22">
            <v>19.563199999999998</v>
          </cell>
          <cell r="J22">
            <v>20.032699999999998</v>
          </cell>
          <cell r="K22">
            <v>20.513500000000001</v>
          </cell>
        </row>
        <row r="23">
          <cell r="A23">
            <v>30</v>
          </cell>
          <cell r="B23">
            <v>16.571899999999999</v>
          </cell>
          <cell r="C23">
            <v>17.375599999999999</v>
          </cell>
          <cell r="D23">
            <v>17.7926</v>
          </cell>
          <cell r="E23">
            <v>18.2196</v>
          </cell>
          <cell r="F23">
            <v>18.6569</v>
          </cell>
          <cell r="G23">
            <v>19.104700000000001</v>
          </cell>
          <cell r="H23">
            <v>19.563199999999998</v>
          </cell>
          <cell r="I23">
            <v>20.032699999999998</v>
          </cell>
          <cell r="J23">
            <v>20.513500000000001</v>
          </cell>
          <cell r="K23">
            <v>21.005800000000001</v>
          </cell>
        </row>
        <row r="24">
          <cell r="A24">
            <v>31</v>
          </cell>
          <cell r="B24">
            <v>16.9696</v>
          </cell>
          <cell r="C24">
            <v>17.7926</v>
          </cell>
          <cell r="D24">
            <v>18.2196</v>
          </cell>
          <cell r="E24">
            <v>18.6569</v>
          </cell>
          <cell r="F24">
            <v>19.104700000000001</v>
          </cell>
          <cell r="G24">
            <v>19.563199999999998</v>
          </cell>
          <cell r="H24">
            <v>20.032699999999998</v>
          </cell>
          <cell r="I24">
            <v>20.513500000000001</v>
          </cell>
          <cell r="J24">
            <v>21.005800000000001</v>
          </cell>
          <cell r="K24">
            <v>21.509899999999998</v>
          </cell>
        </row>
        <row r="25">
          <cell r="A25">
            <v>32</v>
          </cell>
          <cell r="B25">
            <v>17.376899999999999</v>
          </cell>
          <cell r="C25">
            <v>18.2197</v>
          </cell>
          <cell r="D25">
            <v>18.657</v>
          </cell>
          <cell r="E25">
            <v>19.104800000000001</v>
          </cell>
          <cell r="F25">
            <v>19.563300000000002</v>
          </cell>
          <cell r="G25">
            <v>20.032800000000002</v>
          </cell>
          <cell r="H25">
            <v>20.5136</v>
          </cell>
          <cell r="I25">
            <v>21.0059</v>
          </cell>
          <cell r="J25">
            <v>21.51</v>
          </cell>
          <cell r="K25">
            <v>22.026199999999999</v>
          </cell>
        </row>
        <row r="26">
          <cell r="A26">
            <v>33</v>
          </cell>
          <cell r="B26">
            <v>17.793900000000001</v>
          </cell>
          <cell r="C26">
            <v>18.6569</v>
          </cell>
          <cell r="D26">
            <v>19.104700000000001</v>
          </cell>
          <cell r="E26">
            <v>19.563199999999998</v>
          </cell>
          <cell r="F26">
            <v>20.032699999999998</v>
          </cell>
          <cell r="G26">
            <v>20.513500000000001</v>
          </cell>
          <cell r="H26">
            <v>21.005800000000001</v>
          </cell>
          <cell r="I26">
            <v>21.509899999999998</v>
          </cell>
          <cell r="J26">
            <v>22.0261</v>
          </cell>
          <cell r="K26">
            <v>22.5547</v>
          </cell>
        </row>
        <row r="27">
          <cell r="A27">
            <v>34</v>
          </cell>
          <cell r="B27">
            <v>18.221</v>
          </cell>
          <cell r="C27">
            <v>19.104700000000001</v>
          </cell>
          <cell r="D27">
            <v>19.563199999999998</v>
          </cell>
          <cell r="E27">
            <v>20.032699999999998</v>
          </cell>
          <cell r="F27">
            <v>20.513500000000001</v>
          </cell>
          <cell r="G27">
            <v>21.005800000000001</v>
          </cell>
          <cell r="H27">
            <v>21.509899999999998</v>
          </cell>
          <cell r="I27">
            <v>22.0261</v>
          </cell>
          <cell r="J27">
            <v>22.5547</v>
          </cell>
          <cell r="K27">
            <v>23.096</v>
          </cell>
        </row>
        <row r="28">
          <cell r="A28">
            <v>35</v>
          </cell>
          <cell r="B28">
            <v>18.658300000000001</v>
          </cell>
          <cell r="C28">
            <v>19.563199999999998</v>
          </cell>
          <cell r="D28">
            <v>20.032699999999998</v>
          </cell>
          <cell r="E28">
            <v>20.513500000000001</v>
          </cell>
          <cell r="F28">
            <v>21.005800000000001</v>
          </cell>
          <cell r="G28">
            <v>21.509899999999998</v>
          </cell>
          <cell r="H28">
            <v>22.0261</v>
          </cell>
          <cell r="I28">
            <v>22.5547</v>
          </cell>
          <cell r="J28">
            <v>23.096</v>
          </cell>
          <cell r="K28">
            <v>23.650300000000001</v>
          </cell>
        </row>
        <row r="29">
          <cell r="A29">
            <v>36</v>
          </cell>
          <cell r="B29">
            <v>19.106100000000001</v>
          </cell>
          <cell r="C29">
            <v>20.032699999999998</v>
          </cell>
          <cell r="D29">
            <v>20.513500000000001</v>
          </cell>
          <cell r="E29">
            <v>21.005800000000001</v>
          </cell>
          <cell r="F29">
            <v>21.509899999999998</v>
          </cell>
          <cell r="G29">
            <v>22.0261</v>
          </cell>
          <cell r="H29">
            <v>22.5547</v>
          </cell>
          <cell r="I29">
            <v>23.096</v>
          </cell>
          <cell r="J29">
            <v>23.650300000000001</v>
          </cell>
          <cell r="K29">
            <v>24.2179</v>
          </cell>
        </row>
        <row r="30">
          <cell r="A30">
            <v>37</v>
          </cell>
          <cell r="B30">
            <v>19.564599999999999</v>
          </cell>
          <cell r="C30">
            <v>20.513500000000001</v>
          </cell>
          <cell r="D30">
            <v>21.005800000000001</v>
          </cell>
          <cell r="E30">
            <v>21.509899999999998</v>
          </cell>
          <cell r="F30">
            <v>22.0261</v>
          </cell>
          <cell r="G30">
            <v>22.5547</v>
          </cell>
          <cell r="H30">
            <v>23.096</v>
          </cell>
          <cell r="I30">
            <v>23.650300000000001</v>
          </cell>
          <cell r="J30">
            <v>24.2179</v>
          </cell>
          <cell r="K30">
            <v>24.799099999999999</v>
          </cell>
        </row>
        <row r="31">
          <cell r="A31">
            <v>38</v>
          </cell>
          <cell r="B31">
            <v>20.034199999999998</v>
          </cell>
          <cell r="C31">
            <v>21.0059</v>
          </cell>
          <cell r="D31">
            <v>21.51</v>
          </cell>
          <cell r="E31">
            <v>22.026199999999999</v>
          </cell>
          <cell r="F31">
            <v>22.5548</v>
          </cell>
          <cell r="G31">
            <v>23.0961</v>
          </cell>
          <cell r="H31">
            <v>23.650400000000001</v>
          </cell>
          <cell r="I31">
            <v>24.218</v>
          </cell>
          <cell r="J31">
            <v>24.799199999999999</v>
          </cell>
          <cell r="K31">
            <v>25.394400000000001</v>
          </cell>
        </row>
        <row r="32">
          <cell r="A32">
            <v>39</v>
          </cell>
          <cell r="B32">
            <v>20.515000000000001</v>
          </cell>
          <cell r="C32">
            <v>21.51</v>
          </cell>
          <cell r="D32">
            <v>22.026199999999999</v>
          </cell>
          <cell r="E32">
            <v>22.5548</v>
          </cell>
          <cell r="F32">
            <v>23.0961</v>
          </cell>
          <cell r="G32">
            <v>23.650400000000001</v>
          </cell>
          <cell r="H32">
            <v>24.218</v>
          </cell>
          <cell r="I32">
            <v>24.799199999999999</v>
          </cell>
          <cell r="J32">
            <v>25.394400000000001</v>
          </cell>
          <cell r="K32">
            <v>26.003900000000002</v>
          </cell>
        </row>
        <row r="33">
          <cell r="A33">
            <v>40</v>
          </cell>
          <cell r="B33">
            <v>21.007400000000001</v>
          </cell>
          <cell r="C33">
            <v>22.026299999999999</v>
          </cell>
          <cell r="D33">
            <v>22.5549</v>
          </cell>
          <cell r="E33">
            <v>23.0962</v>
          </cell>
          <cell r="F33">
            <v>23.650500000000001</v>
          </cell>
          <cell r="G33">
            <v>24.2181</v>
          </cell>
          <cell r="H33">
            <v>24.799299999999999</v>
          </cell>
          <cell r="I33">
            <v>25.394500000000001</v>
          </cell>
          <cell r="J33">
            <v>26.004000000000001</v>
          </cell>
          <cell r="K33">
            <v>26.6281</v>
          </cell>
        </row>
        <row r="34">
          <cell r="A34">
            <v>41</v>
          </cell>
          <cell r="B34">
            <v>21.511600000000001</v>
          </cell>
          <cell r="C34">
            <v>22.5549</v>
          </cell>
          <cell r="D34">
            <v>23.0962</v>
          </cell>
          <cell r="E34">
            <v>23.650500000000001</v>
          </cell>
          <cell r="F34">
            <v>24.2181</v>
          </cell>
          <cell r="G34">
            <v>24.799299999999999</v>
          </cell>
          <cell r="H34">
            <v>25.394500000000001</v>
          </cell>
          <cell r="I34">
            <v>26.004000000000001</v>
          </cell>
          <cell r="J34">
            <v>26.6281</v>
          </cell>
          <cell r="K34">
            <v>27.267199999999999</v>
          </cell>
        </row>
        <row r="35">
          <cell r="A35">
            <v>42</v>
          </cell>
          <cell r="B35">
            <v>22.027899999999999</v>
          </cell>
          <cell r="C35">
            <v>23.096299999999999</v>
          </cell>
          <cell r="D35">
            <v>23.650600000000001</v>
          </cell>
          <cell r="E35">
            <v>24.2182</v>
          </cell>
          <cell r="F35">
            <v>24.799399999999999</v>
          </cell>
          <cell r="G35">
            <v>25.394600000000001</v>
          </cell>
          <cell r="H35">
            <v>26.004100000000001</v>
          </cell>
          <cell r="I35">
            <v>26.6282</v>
          </cell>
          <cell r="J35">
            <v>27.267299999999999</v>
          </cell>
          <cell r="K35">
            <v>27.921700000000001</v>
          </cell>
        </row>
        <row r="36">
          <cell r="A36">
            <v>43</v>
          </cell>
          <cell r="B36">
            <v>22.5566</v>
          </cell>
          <cell r="C36">
            <v>23.650600000000001</v>
          </cell>
          <cell r="D36">
            <v>24.2182</v>
          </cell>
          <cell r="E36">
            <v>24.799399999999999</v>
          </cell>
          <cell r="F36">
            <v>25.394600000000001</v>
          </cell>
          <cell r="G36">
            <v>26.004100000000001</v>
          </cell>
          <cell r="H36">
            <v>26.6282</v>
          </cell>
          <cell r="I36">
            <v>27.267299999999999</v>
          </cell>
          <cell r="J36">
            <v>27.921700000000001</v>
          </cell>
          <cell r="K36">
            <v>28.591799999999999</v>
          </cell>
        </row>
        <row r="37">
          <cell r="A37">
            <v>44</v>
          </cell>
          <cell r="B37">
            <v>23.097999999999999</v>
          </cell>
          <cell r="C37">
            <v>24.218299999999999</v>
          </cell>
          <cell r="D37">
            <v>24.799499999999998</v>
          </cell>
          <cell r="E37">
            <v>25.3947</v>
          </cell>
          <cell r="F37">
            <v>26.004200000000001</v>
          </cell>
          <cell r="G37">
            <v>26.628299999999999</v>
          </cell>
          <cell r="H37">
            <v>27.267399999999999</v>
          </cell>
          <cell r="I37">
            <v>27.921800000000001</v>
          </cell>
          <cell r="J37">
            <v>28.591899999999999</v>
          </cell>
          <cell r="K37">
            <v>29.278099999999998</v>
          </cell>
        </row>
        <row r="38">
          <cell r="A38">
            <v>45</v>
          </cell>
          <cell r="B38">
            <v>23.6524</v>
          </cell>
          <cell r="C38">
            <v>24.799499999999998</v>
          </cell>
          <cell r="D38">
            <v>25.3947</v>
          </cell>
          <cell r="E38">
            <v>26.004200000000001</v>
          </cell>
          <cell r="F38">
            <v>26.628299999999999</v>
          </cell>
          <cell r="G38">
            <v>27.267399999999999</v>
          </cell>
          <cell r="H38">
            <v>27.921800000000001</v>
          </cell>
          <cell r="I38">
            <v>28.591899999999999</v>
          </cell>
          <cell r="J38">
            <v>29.278099999999998</v>
          </cell>
          <cell r="K38">
            <v>29.980799999999999</v>
          </cell>
        </row>
        <row r="39">
          <cell r="A39">
            <v>46</v>
          </cell>
          <cell r="B39">
            <v>24.220099999999999</v>
          </cell>
          <cell r="C39">
            <v>25.3948</v>
          </cell>
          <cell r="D39">
            <v>26.004300000000001</v>
          </cell>
          <cell r="E39">
            <v>26.628399999999999</v>
          </cell>
          <cell r="F39">
            <v>27.267499999999998</v>
          </cell>
          <cell r="G39">
            <v>27.921900000000001</v>
          </cell>
          <cell r="H39">
            <v>28.591999999999999</v>
          </cell>
          <cell r="I39">
            <v>29.278199999999998</v>
          </cell>
          <cell r="J39">
            <v>29.980899999999998</v>
          </cell>
          <cell r="K39">
            <v>30.700399999999998</v>
          </cell>
        </row>
        <row r="40">
          <cell r="A40">
            <v>47</v>
          </cell>
          <cell r="B40">
            <v>24.801400000000001</v>
          </cell>
          <cell r="C40">
            <v>26.004300000000001</v>
          </cell>
          <cell r="D40">
            <v>26.628399999999999</v>
          </cell>
          <cell r="E40">
            <v>27.267499999999998</v>
          </cell>
          <cell r="F40">
            <v>27.921900000000001</v>
          </cell>
          <cell r="G40">
            <v>28.591999999999999</v>
          </cell>
          <cell r="H40">
            <v>29.278199999999998</v>
          </cell>
          <cell r="I40">
            <v>29.980899999999998</v>
          </cell>
          <cell r="J40">
            <v>30.700399999999998</v>
          </cell>
          <cell r="K40">
            <v>31.437200000000001</v>
          </cell>
        </row>
        <row r="41">
          <cell r="A41">
            <v>48</v>
          </cell>
          <cell r="B41">
            <v>25.396599999999999</v>
          </cell>
          <cell r="C41">
            <v>26.628299999999999</v>
          </cell>
          <cell r="D41">
            <v>27.267399999999999</v>
          </cell>
          <cell r="E41">
            <v>27.921800000000001</v>
          </cell>
          <cell r="F41">
            <v>28.591899999999999</v>
          </cell>
          <cell r="G41">
            <v>29.278099999999998</v>
          </cell>
          <cell r="H41">
            <v>29.980799999999999</v>
          </cell>
          <cell r="I41">
            <v>30.700299999999999</v>
          </cell>
          <cell r="J41">
            <v>31.437100000000001</v>
          </cell>
          <cell r="K41">
            <v>32.191600000000001</v>
          </cell>
        </row>
        <row r="42">
          <cell r="A42">
            <v>49</v>
          </cell>
          <cell r="B42">
            <v>26.0061</v>
          </cell>
          <cell r="C42">
            <v>27.267399999999999</v>
          </cell>
          <cell r="D42">
            <v>27.921800000000001</v>
          </cell>
          <cell r="E42">
            <v>28.591899999999999</v>
          </cell>
          <cell r="F42">
            <v>29.278099999999998</v>
          </cell>
          <cell r="G42">
            <v>29.980799999999999</v>
          </cell>
          <cell r="H42">
            <v>30.700299999999999</v>
          </cell>
          <cell r="I42">
            <v>31.437100000000001</v>
          </cell>
          <cell r="J42">
            <v>32.191600000000001</v>
          </cell>
          <cell r="K42">
            <v>32.964199999999998</v>
          </cell>
        </row>
        <row r="43">
          <cell r="A43">
            <v>50</v>
          </cell>
          <cell r="B43">
            <v>26.630199999999999</v>
          </cell>
          <cell r="C43">
            <v>27.921800000000001</v>
          </cell>
          <cell r="D43">
            <v>28.591899999999999</v>
          </cell>
          <cell r="E43">
            <v>29.278099999999998</v>
          </cell>
          <cell r="F43">
            <v>29.980799999999999</v>
          </cell>
          <cell r="G43">
            <v>30.700299999999999</v>
          </cell>
          <cell r="H43">
            <v>31.437100000000001</v>
          </cell>
          <cell r="I43">
            <v>32.191600000000001</v>
          </cell>
          <cell r="J43">
            <v>32.964199999999998</v>
          </cell>
          <cell r="K43">
            <v>33.755299999999998</v>
          </cell>
        </row>
        <row r="44">
          <cell r="A44">
            <v>51</v>
          </cell>
          <cell r="B44">
            <v>27.269300000000001</v>
          </cell>
          <cell r="C44">
            <v>28.591899999999999</v>
          </cell>
          <cell r="D44">
            <v>29.278099999999998</v>
          </cell>
          <cell r="E44">
            <v>29.980799999999999</v>
          </cell>
          <cell r="F44">
            <v>30.700299999999999</v>
          </cell>
          <cell r="G44">
            <v>31.437100000000001</v>
          </cell>
          <cell r="H44">
            <v>32.191600000000001</v>
          </cell>
          <cell r="I44">
            <v>32.964199999999998</v>
          </cell>
          <cell r="J44">
            <v>33.755299999999998</v>
          </cell>
          <cell r="K44">
            <v>34.565399999999997</v>
          </cell>
        </row>
        <row r="45">
          <cell r="A45">
            <v>52</v>
          </cell>
          <cell r="B45">
            <v>27.9238</v>
          </cell>
          <cell r="C45">
            <v>29.278099999999998</v>
          </cell>
          <cell r="D45">
            <v>29.980799999999999</v>
          </cell>
          <cell r="E45">
            <v>30.700299999999999</v>
          </cell>
          <cell r="F45">
            <v>31.437100000000001</v>
          </cell>
          <cell r="G45">
            <v>32.191600000000001</v>
          </cell>
          <cell r="H45">
            <v>32.964199999999998</v>
          </cell>
          <cell r="I45">
            <v>33.755299999999998</v>
          </cell>
          <cell r="J45">
            <v>34.565399999999997</v>
          </cell>
          <cell r="K45">
            <v>35.395000000000003</v>
          </cell>
        </row>
        <row r="46">
          <cell r="A46">
            <v>53</v>
          </cell>
          <cell r="B46">
            <v>28.594000000000001</v>
          </cell>
          <cell r="C46">
            <v>29.980799999999999</v>
          </cell>
          <cell r="D46">
            <v>30.700299999999999</v>
          </cell>
          <cell r="E46">
            <v>31.437100000000001</v>
          </cell>
          <cell r="F46">
            <v>32.191600000000001</v>
          </cell>
          <cell r="G46">
            <v>32.964199999999998</v>
          </cell>
          <cell r="H46">
            <v>33.755299999999998</v>
          </cell>
          <cell r="I46">
            <v>34.565399999999997</v>
          </cell>
          <cell r="J46">
            <v>35.395000000000003</v>
          </cell>
          <cell r="K46">
            <v>36.244500000000002</v>
          </cell>
        </row>
        <row r="47">
          <cell r="A47">
            <v>54</v>
          </cell>
          <cell r="B47">
            <v>29.2803</v>
          </cell>
          <cell r="C47">
            <v>30.700399999999998</v>
          </cell>
          <cell r="D47">
            <v>31.437200000000001</v>
          </cell>
          <cell r="E47">
            <v>32.191699999999997</v>
          </cell>
          <cell r="F47">
            <v>32.964300000000001</v>
          </cell>
          <cell r="G47">
            <v>33.755400000000002</v>
          </cell>
          <cell r="H47">
            <v>34.5655</v>
          </cell>
          <cell r="I47">
            <v>35.395099999999999</v>
          </cell>
          <cell r="J47">
            <v>36.244599999999998</v>
          </cell>
          <cell r="K47">
            <v>37.1145</v>
          </cell>
        </row>
        <row r="48">
          <cell r="A48">
            <v>55</v>
          </cell>
          <cell r="B48">
            <v>29.983000000000001</v>
          </cell>
          <cell r="C48">
            <v>31.437200000000001</v>
          </cell>
          <cell r="D48">
            <v>32.191699999999997</v>
          </cell>
          <cell r="E48">
            <v>32.964300000000001</v>
          </cell>
          <cell r="F48">
            <v>33.755400000000002</v>
          </cell>
          <cell r="G48">
            <v>34.5655</v>
          </cell>
          <cell r="H48">
            <v>35.395099999999999</v>
          </cell>
          <cell r="I48">
            <v>36.244599999999998</v>
          </cell>
          <cell r="J48">
            <v>37.1145</v>
          </cell>
          <cell r="K48">
            <v>38.005200000000002</v>
          </cell>
        </row>
        <row r="49">
          <cell r="A49">
            <v>56</v>
          </cell>
          <cell r="B49">
            <v>30.7026</v>
          </cell>
          <cell r="C49">
            <v>32.191699999999997</v>
          </cell>
          <cell r="D49">
            <v>32.964300000000001</v>
          </cell>
          <cell r="E49">
            <v>33.755400000000002</v>
          </cell>
          <cell r="F49">
            <v>34.5655</v>
          </cell>
          <cell r="G49">
            <v>35.395099999999999</v>
          </cell>
          <cell r="H49">
            <v>36.244599999999998</v>
          </cell>
          <cell r="I49">
            <v>37.1145</v>
          </cell>
          <cell r="J49">
            <v>38.005200000000002</v>
          </cell>
          <cell r="K49">
            <v>38.917299999999997</v>
          </cell>
        </row>
        <row r="50">
          <cell r="A50">
            <v>57</v>
          </cell>
          <cell r="B50">
            <v>31.439499999999999</v>
          </cell>
          <cell r="C50">
            <v>32.964300000000001</v>
          </cell>
          <cell r="D50">
            <v>33.755400000000002</v>
          </cell>
          <cell r="E50">
            <v>34.5655</v>
          </cell>
          <cell r="F50">
            <v>35.395099999999999</v>
          </cell>
          <cell r="G50">
            <v>36.244599999999998</v>
          </cell>
          <cell r="H50">
            <v>37.1145</v>
          </cell>
          <cell r="I50">
            <v>38.005200000000002</v>
          </cell>
          <cell r="J50">
            <v>38.917299999999997</v>
          </cell>
          <cell r="K50">
            <v>39.851300000000002</v>
          </cell>
        </row>
        <row r="51">
          <cell r="A51">
            <v>58</v>
          </cell>
          <cell r="B51">
            <v>32.194000000000003</v>
          </cell>
          <cell r="C51">
            <v>33.755400000000002</v>
          </cell>
          <cell r="D51">
            <v>34.5655</v>
          </cell>
          <cell r="E51">
            <v>35.395099999999999</v>
          </cell>
          <cell r="F51">
            <v>36.244599999999998</v>
          </cell>
          <cell r="G51">
            <v>37.1145</v>
          </cell>
          <cell r="H51">
            <v>38.005200000000002</v>
          </cell>
          <cell r="I51">
            <v>38.917299999999997</v>
          </cell>
          <cell r="J51">
            <v>39.851300000000002</v>
          </cell>
          <cell r="K51">
            <v>40.807699999999997</v>
          </cell>
        </row>
        <row r="52">
          <cell r="A52">
            <v>59</v>
          </cell>
          <cell r="B52">
            <v>32.966700000000003</v>
          </cell>
          <cell r="C52">
            <v>34.565600000000003</v>
          </cell>
          <cell r="D52">
            <v>35.395200000000003</v>
          </cell>
          <cell r="E52">
            <v>36.244700000000002</v>
          </cell>
          <cell r="F52">
            <v>37.114600000000003</v>
          </cell>
          <cell r="G52">
            <v>38.005400000000002</v>
          </cell>
          <cell r="H52">
            <v>38.917499999999997</v>
          </cell>
          <cell r="I52">
            <v>39.851500000000001</v>
          </cell>
          <cell r="J52">
            <v>40.807899999999997</v>
          </cell>
          <cell r="K52">
            <v>41.787300000000002</v>
          </cell>
        </row>
        <row r="53">
          <cell r="A53">
            <v>60</v>
          </cell>
          <cell r="B53">
            <v>33.757899999999999</v>
          </cell>
          <cell r="C53">
            <v>35.395200000000003</v>
          </cell>
          <cell r="D53">
            <v>36.244700000000002</v>
          </cell>
          <cell r="E53">
            <v>37.114600000000003</v>
          </cell>
          <cell r="F53">
            <v>38.005400000000002</v>
          </cell>
          <cell r="G53">
            <v>38.917499999999997</v>
          </cell>
          <cell r="H53">
            <v>39.851500000000001</v>
          </cell>
          <cell r="I53">
            <v>40.807899999999997</v>
          </cell>
          <cell r="J53">
            <v>41.787300000000002</v>
          </cell>
          <cell r="K53">
            <v>42.790199999999999</v>
          </cell>
        </row>
        <row r="54">
          <cell r="A54">
            <v>61</v>
          </cell>
          <cell r="B54">
            <v>34.568100000000001</v>
          </cell>
          <cell r="C54">
            <v>36.244700000000002</v>
          </cell>
          <cell r="D54">
            <v>37.114600000000003</v>
          </cell>
          <cell r="E54">
            <v>38.005400000000002</v>
          </cell>
          <cell r="F54">
            <v>38.917499999999997</v>
          </cell>
          <cell r="G54">
            <v>39.851500000000001</v>
          </cell>
          <cell r="H54">
            <v>40.807899999999997</v>
          </cell>
          <cell r="I54">
            <v>41.787300000000002</v>
          </cell>
          <cell r="J54">
            <v>42.790199999999999</v>
          </cell>
          <cell r="K54">
            <v>43.8172</v>
          </cell>
        </row>
        <row r="55">
          <cell r="A55">
            <v>62</v>
          </cell>
          <cell r="B55">
            <v>35.3977</v>
          </cell>
          <cell r="C55">
            <v>37.1145</v>
          </cell>
          <cell r="D55">
            <v>38.005200000000002</v>
          </cell>
          <cell r="E55">
            <v>38.917299999999997</v>
          </cell>
          <cell r="F55">
            <v>39.851300000000002</v>
          </cell>
          <cell r="G55">
            <v>40.807699999999997</v>
          </cell>
          <cell r="H55">
            <v>41.787100000000002</v>
          </cell>
          <cell r="I55">
            <v>42.79</v>
          </cell>
          <cell r="J55">
            <v>43.817</v>
          </cell>
          <cell r="K55">
            <v>44.868600000000001</v>
          </cell>
        </row>
        <row r="56">
          <cell r="A56">
            <v>63</v>
          </cell>
          <cell r="B56">
            <v>36.247199999999999</v>
          </cell>
          <cell r="C56">
            <v>38.005200000000002</v>
          </cell>
          <cell r="D56">
            <v>38.917299999999997</v>
          </cell>
          <cell r="E56">
            <v>39.851300000000002</v>
          </cell>
          <cell r="F56">
            <v>40.807699999999997</v>
          </cell>
          <cell r="G56">
            <v>41.787100000000002</v>
          </cell>
          <cell r="H56">
            <v>42.79</v>
          </cell>
          <cell r="I56">
            <v>43.817</v>
          </cell>
          <cell r="J56">
            <v>44.868600000000001</v>
          </cell>
          <cell r="K56">
            <v>45.945399999999999</v>
          </cell>
        </row>
        <row r="57">
          <cell r="A57">
            <v>64</v>
          </cell>
          <cell r="B57">
            <v>37.117100000000001</v>
          </cell>
          <cell r="C57">
            <v>38.917299999999997</v>
          </cell>
          <cell r="D57">
            <v>39.851300000000002</v>
          </cell>
          <cell r="E57">
            <v>40.807699999999997</v>
          </cell>
          <cell r="F57">
            <v>41.787100000000002</v>
          </cell>
          <cell r="G57">
            <v>42.79</v>
          </cell>
          <cell r="H57">
            <v>43.817</v>
          </cell>
          <cell r="I57">
            <v>44.868600000000001</v>
          </cell>
          <cell r="J57">
            <v>45.945399999999999</v>
          </cell>
          <cell r="K57">
            <v>47.048099999999998</v>
          </cell>
        </row>
        <row r="58">
          <cell r="A58">
            <v>65</v>
          </cell>
          <cell r="B58">
            <v>38.007899999999999</v>
          </cell>
          <cell r="C58">
            <v>39.851300000000002</v>
          </cell>
          <cell r="D58">
            <v>40.807699999999997</v>
          </cell>
          <cell r="E58">
            <v>41.787100000000002</v>
          </cell>
          <cell r="F58">
            <v>42.79</v>
          </cell>
          <cell r="G58">
            <v>43.817</v>
          </cell>
          <cell r="H58">
            <v>44.868600000000001</v>
          </cell>
          <cell r="I58">
            <v>45.945399999999999</v>
          </cell>
          <cell r="J58">
            <v>47.048099999999998</v>
          </cell>
          <cell r="K58">
            <v>48.177300000000002</v>
          </cell>
        </row>
        <row r="59">
          <cell r="A59">
            <v>66</v>
          </cell>
          <cell r="B59">
            <v>38.920099999999998</v>
          </cell>
          <cell r="C59">
            <v>40.807699999999997</v>
          </cell>
          <cell r="D59">
            <v>41.787100000000002</v>
          </cell>
          <cell r="E59">
            <v>42.79</v>
          </cell>
          <cell r="F59">
            <v>43.817</v>
          </cell>
          <cell r="G59">
            <v>44.868600000000001</v>
          </cell>
          <cell r="H59">
            <v>45.945399999999999</v>
          </cell>
          <cell r="I59">
            <v>47.048099999999998</v>
          </cell>
          <cell r="J59">
            <v>48.177300000000002</v>
          </cell>
          <cell r="K59">
            <v>49.333599999999997</v>
          </cell>
        </row>
        <row r="60">
          <cell r="A60">
            <v>67</v>
          </cell>
          <cell r="B60">
            <v>39.854199999999999</v>
          </cell>
          <cell r="C60">
            <v>41.787100000000002</v>
          </cell>
          <cell r="D60">
            <v>42.79</v>
          </cell>
          <cell r="E60">
            <v>43.817</v>
          </cell>
          <cell r="F60">
            <v>44.868600000000001</v>
          </cell>
          <cell r="G60">
            <v>45.945399999999999</v>
          </cell>
          <cell r="H60">
            <v>47.048099999999998</v>
          </cell>
          <cell r="I60">
            <v>48.177300000000002</v>
          </cell>
          <cell r="J60">
            <v>49.333599999999997</v>
          </cell>
          <cell r="K60">
            <v>50.517600000000002</v>
          </cell>
        </row>
        <row r="61">
          <cell r="A61">
            <v>68</v>
          </cell>
          <cell r="B61">
            <v>40.810699999999997</v>
          </cell>
          <cell r="C61">
            <v>42.79</v>
          </cell>
          <cell r="D61">
            <v>43.817</v>
          </cell>
          <cell r="E61">
            <v>44.868600000000001</v>
          </cell>
          <cell r="F61">
            <v>45.945399999999999</v>
          </cell>
          <cell r="G61">
            <v>47.048099999999998</v>
          </cell>
          <cell r="H61">
            <v>48.177300000000002</v>
          </cell>
          <cell r="I61">
            <v>49.333599999999997</v>
          </cell>
          <cell r="J61">
            <v>50.517600000000002</v>
          </cell>
          <cell r="K61">
            <v>51.73</v>
          </cell>
        </row>
        <row r="62">
          <cell r="A62">
            <v>69</v>
          </cell>
          <cell r="B62">
            <v>41.790199999999999</v>
          </cell>
          <cell r="C62">
            <v>43.817</v>
          </cell>
          <cell r="D62">
            <v>44.868600000000001</v>
          </cell>
          <cell r="E62">
            <v>45.945399999999999</v>
          </cell>
          <cell r="F62">
            <v>47.048099999999998</v>
          </cell>
          <cell r="G62">
            <v>48.177300000000002</v>
          </cell>
          <cell r="H62">
            <v>49.333599999999997</v>
          </cell>
          <cell r="I62">
            <v>50.517600000000002</v>
          </cell>
          <cell r="J62">
            <v>51.73</v>
          </cell>
          <cell r="K62">
            <v>52.971499999999999</v>
          </cell>
        </row>
        <row r="63">
          <cell r="A63">
            <v>70</v>
          </cell>
          <cell r="B63">
            <v>42.793199999999999</v>
          </cell>
          <cell r="C63">
            <v>44.868699999999997</v>
          </cell>
          <cell r="D63">
            <v>45.945500000000003</v>
          </cell>
          <cell r="E63">
            <v>47.048200000000001</v>
          </cell>
          <cell r="F63">
            <v>48.177399999999999</v>
          </cell>
          <cell r="G63">
            <v>49.3337</v>
          </cell>
          <cell r="H63">
            <v>50.517699999999998</v>
          </cell>
          <cell r="I63">
            <v>51.7301</v>
          </cell>
          <cell r="J63">
            <v>52.971600000000002</v>
          </cell>
          <cell r="K63">
            <v>54.242899999999999</v>
          </cell>
        </row>
        <row r="64">
          <cell r="A64">
            <v>71</v>
          </cell>
          <cell r="B64">
            <v>43.8202</v>
          </cell>
          <cell r="C64">
            <v>45.945500000000003</v>
          </cell>
          <cell r="D64">
            <v>47.048200000000001</v>
          </cell>
          <cell r="E64">
            <v>48.177399999999999</v>
          </cell>
          <cell r="F64">
            <v>49.3337</v>
          </cell>
          <cell r="G64">
            <v>50.517699999999998</v>
          </cell>
          <cell r="H64">
            <v>51.7301</v>
          </cell>
          <cell r="I64">
            <v>52.971600000000002</v>
          </cell>
          <cell r="J64">
            <v>54.242899999999999</v>
          </cell>
          <cell r="K64">
            <v>55.544699999999999</v>
          </cell>
        </row>
        <row r="65">
          <cell r="A65">
            <v>72</v>
          </cell>
          <cell r="B65">
            <v>44.871899999999997</v>
          </cell>
          <cell r="C65">
            <v>47.048200000000001</v>
          </cell>
          <cell r="D65">
            <v>48.177399999999999</v>
          </cell>
          <cell r="E65">
            <v>49.3337</v>
          </cell>
          <cell r="F65">
            <v>50.517699999999998</v>
          </cell>
          <cell r="G65">
            <v>51.7301</v>
          </cell>
          <cell r="H65">
            <v>52.971600000000002</v>
          </cell>
          <cell r="I65">
            <v>54.242899999999999</v>
          </cell>
          <cell r="J65">
            <v>55.544699999999999</v>
          </cell>
          <cell r="K65">
            <v>56.877800000000001</v>
          </cell>
        </row>
        <row r="66">
          <cell r="A66">
            <v>73</v>
          </cell>
          <cell r="B66">
            <v>45.948799999999999</v>
          </cell>
          <cell r="C66">
            <v>48.177300000000002</v>
          </cell>
          <cell r="D66">
            <v>49.333599999999997</v>
          </cell>
          <cell r="E66">
            <v>50.517600000000002</v>
          </cell>
          <cell r="F66">
            <v>51.73</v>
          </cell>
          <cell r="G66">
            <v>52.971499999999999</v>
          </cell>
          <cell r="H66">
            <v>54.242800000000003</v>
          </cell>
          <cell r="I66">
            <v>55.544600000000003</v>
          </cell>
          <cell r="J66">
            <v>56.877699999999997</v>
          </cell>
          <cell r="K66">
            <v>58.242800000000003</v>
          </cell>
        </row>
        <row r="67">
          <cell r="A67">
            <v>74</v>
          </cell>
          <cell r="B67">
            <v>47.051600000000001</v>
          </cell>
          <cell r="C67">
            <v>49.333599999999997</v>
          </cell>
          <cell r="D67">
            <v>50.517600000000002</v>
          </cell>
          <cell r="E67">
            <v>51.73</v>
          </cell>
          <cell r="F67">
            <v>52.971499999999999</v>
          </cell>
          <cell r="G67">
            <v>54.242800000000003</v>
          </cell>
          <cell r="H67">
            <v>55.544600000000003</v>
          </cell>
          <cell r="I67">
            <v>56.877699999999997</v>
          </cell>
          <cell r="J67">
            <v>58.242800000000003</v>
          </cell>
          <cell r="K67">
            <v>59.640599999999999</v>
          </cell>
        </row>
        <row r="68">
          <cell r="A68">
            <v>75</v>
          </cell>
          <cell r="B68">
            <v>48.180799999999998</v>
          </cell>
          <cell r="C68">
            <v>50.517600000000002</v>
          </cell>
          <cell r="D68">
            <v>51.73</v>
          </cell>
          <cell r="E68">
            <v>52.971499999999999</v>
          </cell>
          <cell r="F68">
            <v>54.242800000000003</v>
          </cell>
          <cell r="G68">
            <v>55.544600000000003</v>
          </cell>
          <cell r="H68">
            <v>56.877699999999997</v>
          </cell>
          <cell r="I68">
            <v>58.242800000000003</v>
          </cell>
          <cell r="J68">
            <v>59.640599999999999</v>
          </cell>
          <cell r="K68">
            <v>61.072000000000003</v>
          </cell>
        </row>
        <row r="69">
          <cell r="A69">
            <v>76</v>
          </cell>
          <cell r="B69">
            <v>49.3371</v>
          </cell>
          <cell r="C69">
            <v>51.729900000000001</v>
          </cell>
          <cell r="D69">
            <v>52.971400000000003</v>
          </cell>
          <cell r="E69">
            <v>54.242699999999999</v>
          </cell>
          <cell r="F69">
            <v>55.544499999999999</v>
          </cell>
          <cell r="G69">
            <v>56.877600000000001</v>
          </cell>
          <cell r="H69">
            <v>58.242699999999999</v>
          </cell>
          <cell r="I69">
            <v>59.640500000000003</v>
          </cell>
          <cell r="J69">
            <v>61.071899999999999</v>
          </cell>
          <cell r="K69">
            <v>62.537599999999998</v>
          </cell>
        </row>
        <row r="70">
          <cell r="A70">
            <v>77</v>
          </cell>
          <cell r="B70">
            <v>50.5212</v>
          </cell>
          <cell r="C70">
            <v>52.971499999999999</v>
          </cell>
          <cell r="D70">
            <v>54.242800000000003</v>
          </cell>
          <cell r="E70">
            <v>55.544600000000003</v>
          </cell>
          <cell r="F70">
            <v>56.877699999999997</v>
          </cell>
          <cell r="G70">
            <v>58.242800000000003</v>
          </cell>
          <cell r="H70">
            <v>59.640599999999999</v>
          </cell>
          <cell r="I70">
            <v>61.072000000000003</v>
          </cell>
          <cell r="J70">
            <v>62.537700000000001</v>
          </cell>
          <cell r="K70">
            <v>64.038600000000002</v>
          </cell>
        </row>
        <row r="71">
          <cell r="A71">
            <v>78</v>
          </cell>
          <cell r="B71">
            <v>51.733699999999999</v>
          </cell>
          <cell r="C71">
            <v>54.242800000000003</v>
          </cell>
          <cell r="D71">
            <v>55.544600000000003</v>
          </cell>
          <cell r="E71">
            <v>56.877699999999997</v>
          </cell>
          <cell r="F71">
            <v>58.242800000000003</v>
          </cell>
          <cell r="G71">
            <v>59.640599999999999</v>
          </cell>
          <cell r="H71">
            <v>61.072000000000003</v>
          </cell>
          <cell r="I71">
            <v>62.537700000000001</v>
          </cell>
          <cell r="J71">
            <v>64.038600000000002</v>
          </cell>
          <cell r="K71">
            <v>65.575500000000005</v>
          </cell>
        </row>
        <row r="72">
          <cell r="A72">
            <v>79</v>
          </cell>
          <cell r="B72">
            <v>52.975299999999997</v>
          </cell>
          <cell r="C72">
            <v>55.544600000000003</v>
          </cell>
          <cell r="D72">
            <v>56.877699999999997</v>
          </cell>
          <cell r="E72">
            <v>58.242800000000003</v>
          </cell>
          <cell r="F72">
            <v>59.640599999999999</v>
          </cell>
          <cell r="G72">
            <v>61.072000000000003</v>
          </cell>
          <cell r="H72">
            <v>62.537700000000001</v>
          </cell>
          <cell r="I72">
            <v>64.038600000000002</v>
          </cell>
          <cell r="J72">
            <v>65.575500000000005</v>
          </cell>
          <cell r="K72">
            <v>67.149299999999997</v>
          </cell>
        </row>
        <row r="73">
          <cell r="A73">
            <v>80</v>
          </cell>
          <cell r="B73">
            <v>54.246699999999997</v>
          </cell>
          <cell r="C73">
            <v>56.877699999999997</v>
          </cell>
          <cell r="D73">
            <v>58.242800000000003</v>
          </cell>
          <cell r="E73">
            <v>59.640599999999999</v>
          </cell>
          <cell r="F73">
            <v>61.072000000000003</v>
          </cell>
          <cell r="G73">
            <v>62.537700000000001</v>
          </cell>
          <cell r="H73">
            <v>64.038600000000002</v>
          </cell>
          <cell r="I73">
            <v>65.575500000000005</v>
          </cell>
          <cell r="J73">
            <v>67.149299999999997</v>
          </cell>
          <cell r="K73">
            <v>68.760900000000007</v>
          </cell>
        </row>
        <row r="74">
          <cell r="A74">
            <v>81</v>
          </cell>
          <cell r="B74">
            <v>55.5486</v>
          </cell>
          <cell r="C74">
            <v>58.242699999999999</v>
          </cell>
          <cell r="D74">
            <v>59.640500000000003</v>
          </cell>
          <cell r="E74">
            <v>61.071899999999999</v>
          </cell>
          <cell r="F74">
            <v>62.537599999999998</v>
          </cell>
          <cell r="G74">
            <v>64.038499999999999</v>
          </cell>
          <cell r="H74">
            <v>65.575400000000002</v>
          </cell>
          <cell r="I74">
            <v>67.149199999999993</v>
          </cell>
          <cell r="J74">
            <v>68.760800000000003</v>
          </cell>
          <cell r="K74">
            <v>70.411100000000005</v>
          </cell>
        </row>
        <row r="75">
          <cell r="A75">
            <v>82</v>
          </cell>
          <cell r="B75">
            <v>56.881799999999998</v>
          </cell>
          <cell r="C75">
            <v>59.640599999999999</v>
          </cell>
          <cell r="D75">
            <v>61.072000000000003</v>
          </cell>
          <cell r="E75">
            <v>62.537700000000001</v>
          </cell>
          <cell r="F75">
            <v>64.038600000000002</v>
          </cell>
          <cell r="G75">
            <v>65.575500000000005</v>
          </cell>
          <cell r="H75">
            <v>67.149299999999997</v>
          </cell>
          <cell r="I75">
            <v>68.760900000000007</v>
          </cell>
          <cell r="J75">
            <v>70.411199999999994</v>
          </cell>
          <cell r="K75">
            <v>72.101100000000002</v>
          </cell>
        </row>
        <row r="76">
          <cell r="A76">
            <v>83</v>
          </cell>
          <cell r="B76">
            <v>58.247</v>
          </cell>
          <cell r="C76">
            <v>61.072000000000003</v>
          </cell>
          <cell r="D76">
            <v>62.537700000000001</v>
          </cell>
          <cell r="E76">
            <v>64.038600000000002</v>
          </cell>
          <cell r="F76">
            <v>65.575500000000005</v>
          </cell>
          <cell r="G76">
            <v>67.149299999999997</v>
          </cell>
          <cell r="H76">
            <v>68.760900000000007</v>
          </cell>
          <cell r="I76">
            <v>70.411199999999994</v>
          </cell>
          <cell r="J76">
            <v>72.101100000000002</v>
          </cell>
          <cell r="K76">
            <v>73.831500000000005</v>
          </cell>
        </row>
        <row r="77">
          <cell r="A77">
            <v>84</v>
          </cell>
          <cell r="B77">
            <v>59.6449</v>
          </cell>
          <cell r="C77">
            <v>62.537700000000001</v>
          </cell>
          <cell r="D77">
            <v>64.038600000000002</v>
          </cell>
          <cell r="E77">
            <v>65.575500000000005</v>
          </cell>
          <cell r="F77">
            <v>67.149299999999997</v>
          </cell>
          <cell r="G77">
            <v>68.760900000000007</v>
          </cell>
          <cell r="H77">
            <v>70.411199999999994</v>
          </cell>
          <cell r="I77">
            <v>72.101100000000002</v>
          </cell>
          <cell r="J77">
            <v>73.831500000000005</v>
          </cell>
          <cell r="K77">
            <v>75.603499999999997</v>
          </cell>
        </row>
        <row r="78">
          <cell r="A78">
            <v>85</v>
          </cell>
          <cell r="B78">
            <v>61.0764</v>
          </cell>
          <cell r="C78">
            <v>64.038600000000002</v>
          </cell>
          <cell r="D78">
            <v>65.575500000000005</v>
          </cell>
          <cell r="E78">
            <v>67.149299999999997</v>
          </cell>
          <cell r="F78">
            <v>68.760900000000007</v>
          </cell>
          <cell r="G78">
            <v>70.411199999999994</v>
          </cell>
          <cell r="H78">
            <v>72.101100000000002</v>
          </cell>
          <cell r="I78">
            <v>73.831500000000005</v>
          </cell>
          <cell r="J78">
            <v>75.603499999999997</v>
          </cell>
          <cell r="K78">
            <v>77.418000000000006</v>
          </cell>
        </row>
        <row r="79">
          <cell r="A79">
            <v>86</v>
          </cell>
          <cell r="B79">
            <v>62.542200000000001</v>
          </cell>
          <cell r="C79">
            <v>65.575500000000005</v>
          </cell>
          <cell r="D79">
            <v>67.149299999999997</v>
          </cell>
          <cell r="E79">
            <v>68.760900000000007</v>
          </cell>
          <cell r="F79">
            <v>70.411199999999994</v>
          </cell>
          <cell r="G79">
            <v>72.101100000000002</v>
          </cell>
          <cell r="H79">
            <v>73.831500000000005</v>
          </cell>
          <cell r="I79">
            <v>75.603499999999997</v>
          </cell>
          <cell r="J79">
            <v>77.418000000000006</v>
          </cell>
          <cell r="K79">
            <v>79.275999999999996</v>
          </cell>
        </row>
        <row r="80">
          <cell r="A80">
            <v>87</v>
          </cell>
          <cell r="B80">
            <v>64.043199999999999</v>
          </cell>
          <cell r="C80">
            <v>67.149299999999997</v>
          </cell>
          <cell r="D80">
            <v>68.760900000000007</v>
          </cell>
          <cell r="E80">
            <v>70.411199999999994</v>
          </cell>
          <cell r="F80">
            <v>72.101100000000002</v>
          </cell>
          <cell r="G80">
            <v>73.831500000000005</v>
          </cell>
          <cell r="H80">
            <v>75.603499999999997</v>
          </cell>
          <cell r="I80">
            <v>77.418000000000006</v>
          </cell>
          <cell r="J80">
            <v>79.275999999999996</v>
          </cell>
          <cell r="K80">
            <v>81.178600000000003</v>
          </cell>
        </row>
        <row r="81">
          <cell r="A81">
            <v>88</v>
          </cell>
          <cell r="B81">
            <v>65.580200000000005</v>
          </cell>
          <cell r="C81">
            <v>68.760800000000003</v>
          </cell>
          <cell r="D81">
            <v>70.411100000000005</v>
          </cell>
          <cell r="E81">
            <v>72.100999999999999</v>
          </cell>
          <cell r="F81">
            <v>73.831400000000002</v>
          </cell>
          <cell r="G81">
            <v>75.603399999999993</v>
          </cell>
          <cell r="H81">
            <v>77.417900000000003</v>
          </cell>
          <cell r="I81">
            <v>79.275899999999993</v>
          </cell>
          <cell r="J81">
            <v>81.1785</v>
          </cell>
          <cell r="K81">
            <v>83.126800000000003</v>
          </cell>
        </row>
        <row r="82">
          <cell r="A82">
            <v>89</v>
          </cell>
          <cell r="B82">
            <v>67.1541</v>
          </cell>
          <cell r="C82">
            <v>70.411100000000005</v>
          </cell>
          <cell r="D82">
            <v>72.100999999999999</v>
          </cell>
          <cell r="E82">
            <v>73.831400000000002</v>
          </cell>
          <cell r="F82">
            <v>75.603399999999993</v>
          </cell>
          <cell r="G82">
            <v>77.417900000000003</v>
          </cell>
          <cell r="H82">
            <v>79.275899999999993</v>
          </cell>
          <cell r="I82">
            <v>81.1785</v>
          </cell>
          <cell r="J82">
            <v>83.126800000000003</v>
          </cell>
          <cell r="K82">
            <v>85.121799999999993</v>
          </cell>
        </row>
        <row r="83">
          <cell r="A83">
            <v>90</v>
          </cell>
          <cell r="B83">
            <v>68.765799999999999</v>
          </cell>
          <cell r="C83">
            <v>72.100899999999996</v>
          </cell>
          <cell r="D83">
            <v>73.831299999999999</v>
          </cell>
          <cell r="E83">
            <v>75.603300000000004</v>
          </cell>
          <cell r="F83">
            <v>77.4178</v>
          </cell>
          <cell r="G83">
            <v>79.275800000000004</v>
          </cell>
          <cell r="H83">
            <v>81.178399999999996</v>
          </cell>
          <cell r="I83">
            <v>83.1267</v>
          </cell>
          <cell r="J83">
            <v>85.121700000000004</v>
          </cell>
          <cell r="K83">
            <v>87.164599999999993</v>
          </cell>
        </row>
        <row r="84">
          <cell r="A84">
            <v>91</v>
          </cell>
          <cell r="B84">
            <v>70.416200000000003</v>
          </cell>
          <cell r="C84">
            <v>73.831400000000002</v>
          </cell>
          <cell r="D84">
            <v>75.603399999999993</v>
          </cell>
          <cell r="E84">
            <v>77.417900000000003</v>
          </cell>
          <cell r="F84">
            <v>79.275899999999993</v>
          </cell>
          <cell r="G84">
            <v>81.1785</v>
          </cell>
          <cell r="H84">
            <v>83.126800000000003</v>
          </cell>
          <cell r="I84">
            <v>85.121799999999993</v>
          </cell>
          <cell r="J84">
            <v>87.164699999999996</v>
          </cell>
          <cell r="K84">
            <v>89.256699999999995</v>
          </cell>
        </row>
        <row r="85">
          <cell r="A85">
            <v>92</v>
          </cell>
          <cell r="B85">
            <v>72.106200000000001</v>
          </cell>
          <cell r="C85">
            <v>75.603399999999993</v>
          </cell>
          <cell r="D85">
            <v>77.417900000000003</v>
          </cell>
          <cell r="E85">
            <v>79.275899999999993</v>
          </cell>
          <cell r="F85">
            <v>81.1785</v>
          </cell>
          <cell r="G85">
            <v>83.126800000000003</v>
          </cell>
          <cell r="H85">
            <v>85.121799999999993</v>
          </cell>
          <cell r="I85">
            <v>87.164699999999996</v>
          </cell>
          <cell r="J85">
            <v>89.256699999999995</v>
          </cell>
          <cell r="K85">
            <v>91.398899999999998</v>
          </cell>
        </row>
        <row r="86">
          <cell r="A86">
            <v>93</v>
          </cell>
          <cell r="B86">
            <v>73.836699999999993</v>
          </cell>
          <cell r="C86">
            <v>77.4178</v>
          </cell>
          <cell r="D86">
            <v>79.275800000000004</v>
          </cell>
          <cell r="E86">
            <v>81.178399999999996</v>
          </cell>
          <cell r="F86">
            <v>83.1267</v>
          </cell>
          <cell r="G86">
            <v>85.121700000000004</v>
          </cell>
          <cell r="H86">
            <v>87.164599999999993</v>
          </cell>
          <cell r="I86">
            <v>89.256600000000006</v>
          </cell>
          <cell r="J86">
            <v>91.398799999999994</v>
          </cell>
          <cell r="K86">
            <v>93.592399999999998</v>
          </cell>
        </row>
        <row r="87">
          <cell r="A87">
            <v>94</v>
          </cell>
          <cell r="B87">
            <v>75.608800000000002</v>
          </cell>
          <cell r="C87">
            <v>79.275800000000004</v>
          </cell>
          <cell r="D87">
            <v>81.178399999999996</v>
          </cell>
          <cell r="E87">
            <v>83.1267</v>
          </cell>
          <cell r="F87">
            <v>85.121700000000004</v>
          </cell>
          <cell r="G87">
            <v>87.164599999999993</v>
          </cell>
          <cell r="H87">
            <v>89.256600000000006</v>
          </cell>
          <cell r="I87">
            <v>91.398799999999994</v>
          </cell>
          <cell r="J87">
            <v>93.592399999999998</v>
          </cell>
          <cell r="K87">
            <v>95.8386</v>
          </cell>
        </row>
        <row r="88">
          <cell r="A88">
            <v>95</v>
          </cell>
          <cell r="B88">
            <v>77.423400000000001</v>
          </cell>
          <cell r="C88">
            <v>81.178399999999996</v>
          </cell>
          <cell r="D88">
            <v>83.1267</v>
          </cell>
          <cell r="E88">
            <v>85.121700000000004</v>
          </cell>
          <cell r="F88">
            <v>87.164599999999993</v>
          </cell>
          <cell r="G88">
            <v>89.256600000000006</v>
          </cell>
          <cell r="H88">
            <v>91.398799999999994</v>
          </cell>
          <cell r="I88">
            <v>93.592399999999998</v>
          </cell>
          <cell r="J88">
            <v>95.8386</v>
          </cell>
          <cell r="K88">
            <v>98.1387</v>
          </cell>
        </row>
        <row r="89">
          <cell r="A89">
            <v>96</v>
          </cell>
          <cell r="B89">
            <v>79.281599999999997</v>
          </cell>
          <cell r="C89">
            <v>83.126800000000003</v>
          </cell>
          <cell r="D89">
            <v>85.121799999999993</v>
          </cell>
          <cell r="E89">
            <v>87.164699999999996</v>
          </cell>
          <cell r="F89">
            <v>89.256699999999995</v>
          </cell>
          <cell r="G89">
            <v>91.398899999999998</v>
          </cell>
          <cell r="H89">
            <v>93.592500000000001</v>
          </cell>
          <cell r="I89">
            <v>95.838700000000003</v>
          </cell>
          <cell r="J89">
            <v>98.138800000000003</v>
          </cell>
          <cell r="K89">
            <v>100.4941</v>
          </cell>
        </row>
        <row r="90">
          <cell r="A90">
            <v>97</v>
          </cell>
          <cell r="B90">
            <v>81.184399999999997</v>
          </cell>
          <cell r="C90">
            <v>85.121799999999993</v>
          </cell>
          <cell r="D90">
            <v>87.164699999999996</v>
          </cell>
          <cell r="E90">
            <v>89.256699999999995</v>
          </cell>
          <cell r="F90">
            <v>91.398899999999998</v>
          </cell>
          <cell r="G90">
            <v>93.592500000000001</v>
          </cell>
          <cell r="H90">
            <v>95.838700000000003</v>
          </cell>
          <cell r="I90">
            <v>98.138800000000003</v>
          </cell>
          <cell r="J90">
            <v>100.4941</v>
          </cell>
          <cell r="K90">
            <v>102.90600000000001</v>
          </cell>
        </row>
        <row r="91">
          <cell r="A91">
            <v>98</v>
          </cell>
          <cell r="B91">
            <v>83.132800000000003</v>
          </cell>
          <cell r="C91">
            <v>87.164699999999996</v>
          </cell>
          <cell r="D91">
            <v>89.256699999999995</v>
          </cell>
          <cell r="E91">
            <v>91.398899999999998</v>
          </cell>
          <cell r="F91">
            <v>93.592500000000001</v>
          </cell>
          <cell r="G91">
            <v>95.838700000000003</v>
          </cell>
          <cell r="H91">
            <v>98.138800000000003</v>
          </cell>
          <cell r="I91">
            <v>100.4941</v>
          </cell>
          <cell r="J91">
            <v>102.90600000000001</v>
          </cell>
          <cell r="K91">
            <v>105.37569999999999</v>
          </cell>
        </row>
        <row r="92">
          <cell r="A92">
            <v>99</v>
          </cell>
          <cell r="B92">
            <v>85.128</v>
          </cell>
          <cell r="C92">
            <v>89.256699999999995</v>
          </cell>
          <cell r="D92">
            <v>91.398899999999998</v>
          </cell>
          <cell r="E92">
            <v>93.592500000000001</v>
          </cell>
          <cell r="F92">
            <v>95.838700000000003</v>
          </cell>
          <cell r="G92">
            <v>98.138800000000003</v>
          </cell>
          <cell r="H92">
            <v>100.4941</v>
          </cell>
          <cell r="I92">
            <v>102.90600000000001</v>
          </cell>
          <cell r="J92">
            <v>105.37569999999999</v>
          </cell>
          <cell r="K92">
            <v>107.90470000000001</v>
          </cell>
        </row>
        <row r="93">
          <cell r="A93">
            <v>100</v>
          </cell>
          <cell r="B93">
            <v>87.171099999999996</v>
          </cell>
          <cell r="C93">
            <v>91.398899999999998</v>
          </cell>
          <cell r="D93">
            <v>93.592500000000001</v>
          </cell>
          <cell r="E93">
            <v>95.838700000000003</v>
          </cell>
          <cell r="F93">
            <v>98.138800000000003</v>
          </cell>
          <cell r="G93">
            <v>100.4941</v>
          </cell>
          <cell r="H93">
            <v>102.90600000000001</v>
          </cell>
          <cell r="I93">
            <v>105.37569999999999</v>
          </cell>
          <cell r="J93">
            <v>107.90470000000001</v>
          </cell>
          <cell r="K93">
            <v>110.4944</v>
          </cell>
        </row>
        <row r="94">
          <cell r="A94">
            <v>101</v>
          </cell>
          <cell r="B94">
            <v>89.263199999999998</v>
          </cell>
          <cell r="C94">
            <v>93.592500000000001</v>
          </cell>
          <cell r="D94">
            <v>95.838700000000003</v>
          </cell>
          <cell r="E94">
            <v>98.138800000000003</v>
          </cell>
          <cell r="F94">
            <v>100.4941</v>
          </cell>
          <cell r="G94">
            <v>102.90600000000001</v>
          </cell>
          <cell r="H94">
            <v>105.37569999999999</v>
          </cell>
          <cell r="I94">
            <v>107.90470000000001</v>
          </cell>
          <cell r="J94">
            <v>110.4944</v>
          </cell>
          <cell r="K94">
            <v>113.1463</v>
          </cell>
        </row>
        <row r="95">
          <cell r="A95">
            <v>102</v>
          </cell>
          <cell r="B95">
            <v>91.405500000000004</v>
          </cell>
          <cell r="C95">
            <v>95.838700000000003</v>
          </cell>
          <cell r="D95">
            <v>98.138800000000003</v>
          </cell>
          <cell r="E95">
            <v>100.4941</v>
          </cell>
          <cell r="F95">
            <v>102.90600000000001</v>
          </cell>
          <cell r="G95">
            <v>105.37569999999999</v>
          </cell>
          <cell r="H95">
            <v>107.90470000000001</v>
          </cell>
          <cell r="I95">
            <v>110.4944</v>
          </cell>
          <cell r="J95">
            <v>113.1463</v>
          </cell>
          <cell r="K95">
            <v>115.8618</v>
          </cell>
        </row>
        <row r="96">
          <cell r="A96">
            <v>103</v>
          </cell>
          <cell r="B96">
            <v>93.599199999999996</v>
          </cell>
          <cell r="C96">
            <v>98.138800000000003</v>
          </cell>
          <cell r="D96">
            <v>100.4941</v>
          </cell>
          <cell r="E96">
            <v>102.90600000000001</v>
          </cell>
          <cell r="F96">
            <v>105.37569999999999</v>
          </cell>
          <cell r="G96">
            <v>107.90470000000001</v>
          </cell>
          <cell r="H96">
            <v>110.4944</v>
          </cell>
          <cell r="I96">
            <v>113.1463</v>
          </cell>
          <cell r="J96">
            <v>115.8618</v>
          </cell>
          <cell r="K96">
            <v>118.6425</v>
          </cell>
        </row>
        <row r="97">
          <cell r="A97">
            <v>104</v>
          </cell>
          <cell r="B97">
            <v>95.845600000000005</v>
          </cell>
          <cell r="C97">
            <v>100.4941</v>
          </cell>
          <cell r="D97">
            <v>102.90600000000001</v>
          </cell>
          <cell r="E97">
            <v>105.37569999999999</v>
          </cell>
          <cell r="F97">
            <v>107.90470000000001</v>
          </cell>
          <cell r="G97">
            <v>110.4944</v>
          </cell>
          <cell r="H97">
            <v>113.1463</v>
          </cell>
          <cell r="I97">
            <v>115.8618</v>
          </cell>
          <cell r="J97">
            <v>118.6425</v>
          </cell>
          <cell r="K97">
            <v>121.48990000000001</v>
          </cell>
        </row>
        <row r="98">
          <cell r="A98">
            <v>105</v>
          </cell>
          <cell r="B98">
            <v>98.145899999999997</v>
          </cell>
          <cell r="C98">
            <v>102.90600000000001</v>
          </cell>
          <cell r="D98">
            <v>105.37569999999999</v>
          </cell>
          <cell r="E98">
            <v>107.90470000000001</v>
          </cell>
          <cell r="F98">
            <v>110.4944</v>
          </cell>
          <cell r="G98">
            <v>113.1463</v>
          </cell>
          <cell r="H98">
            <v>115.8618</v>
          </cell>
          <cell r="I98">
            <v>118.6425</v>
          </cell>
          <cell r="J98">
            <v>121.48990000000001</v>
          </cell>
          <cell r="K98">
            <v>124.4057</v>
          </cell>
        </row>
        <row r="99">
          <cell r="A99">
            <v>106</v>
          </cell>
          <cell r="B99">
            <v>100.5014</v>
          </cell>
          <cell r="C99">
            <v>105.37569999999999</v>
          </cell>
          <cell r="D99">
            <v>107.90470000000001</v>
          </cell>
          <cell r="E99">
            <v>110.4944</v>
          </cell>
          <cell r="F99">
            <v>113.1463</v>
          </cell>
          <cell r="G99">
            <v>115.8618</v>
          </cell>
          <cell r="H99">
            <v>118.6425</v>
          </cell>
          <cell r="I99">
            <v>121.48990000000001</v>
          </cell>
          <cell r="J99">
            <v>124.4057</v>
          </cell>
          <cell r="K99">
            <v>127.3914</v>
          </cell>
        </row>
        <row r="100">
          <cell r="A100">
            <v>107</v>
          </cell>
          <cell r="B100">
            <v>102.9134</v>
          </cell>
          <cell r="C100">
            <v>107.90470000000001</v>
          </cell>
          <cell r="D100">
            <v>110.4944</v>
          </cell>
          <cell r="E100">
            <v>113.1463</v>
          </cell>
          <cell r="F100">
            <v>115.8618</v>
          </cell>
          <cell r="G100">
            <v>118.6425</v>
          </cell>
          <cell r="H100">
            <v>121.48990000000001</v>
          </cell>
          <cell r="I100">
            <v>124.4057</v>
          </cell>
          <cell r="J100">
            <v>127.3914</v>
          </cell>
          <cell r="K100">
            <v>130.44880000000001</v>
          </cell>
        </row>
        <row r="101">
          <cell r="A101">
            <v>108</v>
          </cell>
          <cell r="B101">
            <v>105.38330000000001</v>
          </cell>
          <cell r="C101">
            <v>110.4944</v>
          </cell>
          <cell r="D101">
            <v>113.1463</v>
          </cell>
          <cell r="E101">
            <v>115.8618</v>
          </cell>
          <cell r="F101">
            <v>118.6425</v>
          </cell>
          <cell r="G101">
            <v>121.48990000000001</v>
          </cell>
          <cell r="H101">
            <v>124.4057</v>
          </cell>
          <cell r="I101">
            <v>127.3914</v>
          </cell>
          <cell r="J101">
            <v>130.44880000000001</v>
          </cell>
          <cell r="K101">
            <v>133.5796</v>
          </cell>
        </row>
        <row r="102">
          <cell r="A102">
            <v>109</v>
          </cell>
          <cell r="B102">
            <v>107.91249999999999</v>
          </cell>
          <cell r="C102">
            <v>113.1463</v>
          </cell>
          <cell r="D102">
            <v>115.8618</v>
          </cell>
          <cell r="E102">
            <v>118.6425</v>
          </cell>
          <cell r="F102">
            <v>121.48990000000001</v>
          </cell>
          <cell r="G102">
            <v>124.4057</v>
          </cell>
          <cell r="H102">
            <v>127.3914</v>
          </cell>
          <cell r="I102">
            <v>130.44880000000001</v>
          </cell>
          <cell r="J102">
            <v>133.5796</v>
          </cell>
          <cell r="K102">
            <v>136.78550000000001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C Forms"/>
      <sheetName val="Form1ApproUnitSummary"/>
      <sheetName val="Form1ApproUnitSummary,Pg2"/>
      <sheetName val="Form1RL"/>
      <sheetName val="Form2ADecisionPackage"/>
      <sheetName val="Form 2B PC-01 HOF CX transfer "/>
      <sheetName val="Form 2B RB-01 Priority Housing"/>
      <sheetName val="Form 2BPC-02"/>
      <sheetName val="Form 2B RB-02  House Bill 1321"/>
      <sheetName val="Form 2B TA-01 Sp Needs Housing"/>
      <sheetName val="Form3A Revenues"/>
      <sheetName val="Form3B-1 CX"/>
      <sheetName val="Form3B-2 Interest"/>
      <sheetName val="Form3B-3 DD"/>
      <sheetName val="Form3B-4 Cred Enh"/>
      <sheetName val="Form3B-5 Vets"/>
      <sheetName val="Form3B-6 Passage Point "/>
      <sheetName val="Form3B-7  2163 Homeless Hsg"/>
      <sheetName val="Form3B-8  2060 Low Income Hsg"/>
      <sheetName val="Form3B - Brooks Village"/>
      <sheetName val="Form3C - State or Other Grants "/>
      <sheetName val="Form3C - Brooks Village"/>
      <sheetName val="Form3DCXTransferDetail"/>
      <sheetName val="Financial Plan"/>
      <sheetName val="2007 Proposed Analysis "/>
      <sheetName val="HOF Admin comparis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nt 2002"/>
      <sheetName val="0934 PONS REQ "/>
      <sheetName val="Child Care PSQ"/>
      <sheetName val="xwalk"/>
      <sheetName val="Sort by account"/>
      <sheetName val="53000 program"/>
      <sheetName val="CSD"/>
      <sheetName val="Low org sort"/>
      <sheetName val="AdminRpm&amp;5302"/>
      <sheetName val="6-25PSQ"/>
      <sheetName val="6-26remainder"/>
      <sheetName val="2001 total (2)"/>
      <sheetName val="Mailout list"/>
      <sheetName val="Cut Only"/>
      <sheetName val="Remaining vs Cut"/>
      <sheetName val="original TA contracts"/>
      <sheetName val="Framework RFP"/>
      <sheetName val="Proviso"/>
      <sheetName val="WTP Contracts"/>
      <sheetName val="CE Contracts"/>
      <sheetName val="CC Contracts"/>
      <sheetName val="WP Contracts"/>
      <sheetName val="Aging "/>
      <sheetName val="99SCHED"/>
      <sheetName val="98SCHED1"/>
      <sheetName val="YFS Contracts"/>
      <sheetName val="2002 Aging "/>
      <sheetName val="Aging Contracts"/>
      <sheetName val="Housing Contracts"/>
      <sheetName val="2001 total"/>
      <sheetName val="Summary for Doug"/>
      <sheetName val="aging detail "/>
      <sheetName val="housing deta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C Forms"/>
      <sheetName val="Form1ApproUnitSummary"/>
      <sheetName val="Form1ApproUnitSummary,Page2"/>
      <sheetName val="Form1CL_KTempRequests"/>
      <sheetName val="Form2ADecisionPackage"/>
      <sheetName val="Form2BAdd OTII"/>
      <sheetName val="Form3ARevenues"/>
      <sheetName val="Form3B WTP"/>
      <sheetName val="Form3B DD"/>
      <sheetName val="Form3B MH"/>
      <sheetName val="Form3B Veteran's"/>
      <sheetName val="Form3B H&amp;CD"/>
      <sheetName val="Form3B MH-CADS"/>
      <sheetName val="Form3B Misc Rev (DASAS)"/>
      <sheetName val="Form3B HS Roundtable"/>
      <sheetName val="Form3B CSD"/>
      <sheetName val="Form3DCXTransferDetail"/>
      <sheetName val="Form4TargetRedSummary"/>
      <sheetName val="Form4A Roundtable"/>
      <sheetName val="Form5FinPlan"/>
      <sheetName val="Form5 Fund 107 Fin Plan"/>
      <sheetName val="DD Form5(FinEssbase9-22-00)"/>
      <sheetName val="2001 Final Target Reduc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 ADO DCHS (0935)3.31.09"/>
      <sheetName val="2009 REQ DCHS (0935)6.25.08 Adj"/>
      <sheetName val="09 Budget Allocation Table"/>
      <sheetName val="DCHS 07Tables for 09 Allocation"/>
      <sheetName val="2005 - 2009 DCHS GF Table"/>
      <sheetName val="2009 ADO DCHS (0935)10.22.09"/>
      <sheetName val="2010 Est Form 5 Dept 0935"/>
      <sheetName val="Q3 Form C 10.20 ri"/>
      <sheetName val="2009 ADO DCHS (0935)9.15.09"/>
      <sheetName val="2009 ADO DCHS (0935)9.14.09"/>
      <sheetName val="pp2009 Low Org Alloc Sum ICP"/>
      <sheetName val="List"/>
    </sheetNames>
    <sheetDataSet>
      <sheetData sheetId="0" refreshError="1"/>
      <sheetData sheetId="1" refreshError="1"/>
      <sheetData sheetId="2"/>
      <sheetData sheetId="3">
        <row r="2">
          <cell r="E2" t="str">
            <v>2007 51100</v>
          </cell>
          <cell r="I2" t="str">
            <v>2007 53000 (see accounts below)</v>
          </cell>
          <cell r="M2" t="str">
            <v>Total 2007 Expenditures</v>
          </cell>
        </row>
        <row r="3">
          <cell r="E3" t="str">
            <v>$</v>
          </cell>
          <cell r="F3" t="str">
            <v>Adj</v>
          </cell>
          <cell r="G3" t="str">
            <v>Revised $</v>
          </cell>
          <cell r="H3" t="str">
            <v>%</v>
          </cell>
          <cell r="I3" t="str">
            <v>$</v>
          </cell>
          <cell r="J3" t="str">
            <v>Adj</v>
          </cell>
          <cell r="K3" t="str">
            <v>Revised $</v>
          </cell>
          <cell r="L3" t="str">
            <v>%</v>
          </cell>
          <cell r="M3" t="str">
            <v>$</v>
          </cell>
          <cell r="N3" t="str">
            <v>Adj</v>
          </cell>
          <cell r="O3" t="str">
            <v>Revised $</v>
          </cell>
          <cell r="P3" t="str">
            <v>%</v>
          </cell>
        </row>
        <row r="4">
          <cell r="B4" t="str">
            <v>000000010</v>
          </cell>
          <cell r="C4" t="str">
            <v>PUBLIC DEFENSE</v>
          </cell>
          <cell r="D4" t="str">
            <v>0950</v>
          </cell>
          <cell r="E4">
            <v>1112047.77</v>
          </cell>
          <cell r="F4">
            <v>0</v>
          </cell>
          <cell r="G4">
            <v>1112047.77</v>
          </cell>
          <cell r="H4">
            <v>5.4552981543469548E-2</v>
          </cell>
          <cell r="I4">
            <v>36153002.680000007</v>
          </cell>
          <cell r="J4">
            <v>0</v>
          </cell>
          <cell r="K4">
            <v>36153002.680000007</v>
          </cell>
          <cell r="L4">
            <v>0.13266914470922936</v>
          </cell>
          <cell r="M4">
            <v>38559240.550000004</v>
          </cell>
          <cell r="N4">
            <v>0</v>
          </cell>
          <cell r="O4">
            <v>38559240.550000004</v>
          </cell>
          <cell r="P4">
            <v>0.1152876269957865</v>
          </cell>
        </row>
        <row r="5">
          <cell r="B5" t="str">
            <v>000000015</v>
          </cell>
          <cell r="C5" t="str">
            <v>CFSA TRNFRS-COMM SRV DIV</v>
          </cell>
          <cell r="D5" t="str">
            <v>0681</v>
          </cell>
          <cell r="E5">
            <v>1592347.7</v>
          </cell>
          <cell r="F5">
            <v>-149539</v>
          </cell>
          <cell r="G5">
            <v>1442808.7</v>
          </cell>
          <cell r="H5">
            <v>7.07788986275808E-2</v>
          </cell>
          <cell r="I5">
            <v>13523784.209999999</v>
          </cell>
          <cell r="J5">
            <v>-27516</v>
          </cell>
          <cell r="K5">
            <v>13496268.209999999</v>
          </cell>
          <cell r="L5">
            <v>4.9526684575430718E-2</v>
          </cell>
          <cell r="M5">
            <v>16669255.810000001</v>
          </cell>
          <cell r="N5">
            <v>-272140</v>
          </cell>
          <cell r="O5">
            <v>16397115.810000001</v>
          </cell>
          <cell r="P5">
            <v>4.9025461714131024E-2</v>
          </cell>
        </row>
        <row r="6">
          <cell r="B6" t="str">
            <v>000001060</v>
          </cell>
          <cell r="C6" t="str">
            <v>VETERANS SERVICES</v>
          </cell>
          <cell r="D6" t="str">
            <v>0480</v>
          </cell>
          <cell r="E6">
            <v>420998.58</v>
          </cell>
          <cell r="F6">
            <v>0</v>
          </cell>
          <cell r="G6">
            <v>420998.58</v>
          </cell>
          <cell r="H6">
            <v>2.065264495298335E-2</v>
          </cell>
          <cell r="I6">
            <v>1117001.29</v>
          </cell>
          <cell r="J6">
            <v>0</v>
          </cell>
          <cell r="K6">
            <v>1117001.29</v>
          </cell>
          <cell r="L6">
            <v>4.0990123861934739E-3</v>
          </cell>
          <cell r="M6">
            <v>2540869.67</v>
          </cell>
          <cell r="N6">
            <v>0</v>
          </cell>
          <cell r="O6">
            <v>2540869.67</v>
          </cell>
          <cell r="P6">
            <v>7.5969036366269173E-3</v>
          </cell>
        </row>
        <row r="7">
          <cell r="B7" t="str">
            <v>000001070</v>
          </cell>
          <cell r="C7" t="str">
            <v>DEVELOPMENTL DISABILITIES</v>
          </cell>
          <cell r="D7" t="str">
            <v>0920</v>
          </cell>
          <cell r="E7">
            <v>1254265.79</v>
          </cell>
          <cell r="F7">
            <v>0</v>
          </cell>
          <cell r="G7">
            <v>1254265.79</v>
          </cell>
          <cell r="H7">
            <v>6.1529675557440537E-2</v>
          </cell>
          <cell r="I7">
            <v>20469914.860000003</v>
          </cell>
          <cell r="J7">
            <v>0</v>
          </cell>
          <cell r="K7">
            <v>20469914.860000003</v>
          </cell>
          <cell r="L7">
            <v>7.511758071064166E-2</v>
          </cell>
          <cell r="M7">
            <v>23271204.09</v>
          </cell>
          <cell r="N7">
            <v>0</v>
          </cell>
          <cell r="O7">
            <v>23271204.09</v>
          </cell>
          <cell r="P7">
            <v>6.9578183039985753E-2</v>
          </cell>
        </row>
        <row r="8">
          <cell r="B8" t="str">
            <v>000001120</v>
          </cell>
          <cell r="C8" t="str">
            <v>MENTAL HEALTH</v>
          </cell>
          <cell r="D8" t="str">
            <v>0924</v>
          </cell>
          <cell r="E8">
            <v>5831171.1699999999</v>
          </cell>
          <cell r="F8">
            <v>142275.51999999999</v>
          </cell>
          <cell r="G8">
            <v>5973446.6899999995</v>
          </cell>
          <cell r="H8">
            <v>0.2930353675638136</v>
          </cell>
          <cell r="I8">
            <v>90166696.709999964</v>
          </cell>
          <cell r="J8">
            <v>119252.83</v>
          </cell>
          <cell r="K8">
            <v>90285949.539999962</v>
          </cell>
          <cell r="L8">
            <v>0.33131853004726503</v>
          </cell>
          <cell r="M8">
            <v>119606995.71999991</v>
          </cell>
          <cell r="N8">
            <v>330702.67</v>
          </cell>
          <cell r="O8">
            <v>119937698.38999991</v>
          </cell>
          <cell r="P8">
            <v>0.35859971403714413</v>
          </cell>
        </row>
        <row r="9">
          <cell r="B9" t="str">
            <v>000001135</v>
          </cell>
          <cell r="C9" t="str">
            <v>MIDD</v>
          </cell>
          <cell r="D9" t="str">
            <v>0990</v>
          </cell>
          <cell r="E9">
            <v>782124</v>
          </cell>
          <cell r="F9">
            <v>0</v>
          </cell>
          <cell r="G9">
            <v>782124</v>
          </cell>
          <cell r="H9">
            <v>3.8368132455950679E-2</v>
          </cell>
          <cell r="I9">
            <v>50297175</v>
          </cell>
          <cell r="J9">
            <v>0</v>
          </cell>
          <cell r="K9">
            <v>50297175</v>
          </cell>
          <cell r="L9">
            <v>0.18457341559161558</v>
          </cell>
          <cell r="M9">
            <v>52066619</v>
          </cell>
          <cell r="N9">
            <v>0</v>
          </cell>
          <cell r="O9">
            <v>52066619</v>
          </cell>
          <cell r="P9">
            <v>0.15567311141463158</v>
          </cell>
        </row>
        <row r="10">
          <cell r="B10" t="str">
            <v>000001141</v>
          </cell>
          <cell r="C10" t="str">
            <v>VET &amp; FAMILY LEVY</v>
          </cell>
          <cell r="D10" t="str">
            <v>0117</v>
          </cell>
          <cell r="E10">
            <v>261562.63</v>
          </cell>
          <cell r="F10">
            <v>572187.37</v>
          </cell>
          <cell r="G10">
            <v>833750</v>
          </cell>
          <cell r="H10">
            <v>4.0900714509654323E-2</v>
          </cell>
          <cell r="I10">
            <v>837232.09</v>
          </cell>
          <cell r="J10">
            <v>5923330.9100000001</v>
          </cell>
          <cell r="K10">
            <v>6760563</v>
          </cell>
          <cell r="L10">
            <v>2.480895207797057E-2</v>
          </cell>
          <cell r="M10">
            <v>2261962.81</v>
          </cell>
          <cell r="N10">
            <v>6094478.1899999995</v>
          </cell>
          <cell r="O10">
            <v>8356441</v>
          </cell>
          <cell r="P10">
            <v>2.4984782876391404E-2</v>
          </cell>
        </row>
        <row r="11">
          <cell r="B11" t="str">
            <v>000001142</v>
          </cell>
          <cell r="C11" t="str">
            <v>HUMAN SERVICES LEVY</v>
          </cell>
          <cell r="D11" t="str">
            <v>0118</v>
          </cell>
          <cell r="E11">
            <v>76432.289999999994</v>
          </cell>
          <cell r="F11">
            <v>234984.71000000002</v>
          </cell>
          <cell r="G11">
            <v>311417</v>
          </cell>
          <cell r="H11">
            <v>1.5276974885101074E-2</v>
          </cell>
          <cell r="I11">
            <v>115193.74</v>
          </cell>
          <cell r="J11">
            <v>7331663.2599999998</v>
          </cell>
          <cell r="K11">
            <v>7446857</v>
          </cell>
          <cell r="L11">
            <v>2.7327416140416071E-2</v>
          </cell>
          <cell r="M11">
            <v>612342.43999999994</v>
          </cell>
          <cell r="N11">
            <v>7574425.5600000005</v>
          </cell>
          <cell r="O11">
            <v>8186768</v>
          </cell>
          <cell r="P11">
            <v>2.4477480417726769E-2</v>
          </cell>
        </row>
        <row r="12">
          <cell r="B12" t="str">
            <v>000001260</v>
          </cell>
          <cell r="C12" t="str">
            <v>DCHS-DASAS</v>
          </cell>
          <cell r="D12" t="str">
            <v>0960</v>
          </cell>
          <cell r="E12">
            <v>2360154.66</v>
          </cell>
          <cell r="F12">
            <v>0</v>
          </cell>
          <cell r="G12">
            <v>2360154.66</v>
          </cell>
          <cell r="H12">
            <v>0.11578052407471097</v>
          </cell>
          <cell r="I12">
            <v>17975326.960000001</v>
          </cell>
          <cell r="J12">
            <v>0</v>
          </cell>
          <cell r="K12">
            <v>17975326.960000001</v>
          </cell>
          <cell r="L12">
            <v>6.5963297011874963E-2</v>
          </cell>
          <cell r="M12">
            <v>24211046.589999963</v>
          </cell>
          <cell r="N12">
            <v>0</v>
          </cell>
          <cell r="O12">
            <v>24211046.589999963</v>
          </cell>
          <cell r="P12">
            <v>7.2388202377225611E-2</v>
          </cell>
        </row>
        <row r="13">
          <cell r="B13" t="str">
            <v>000002140</v>
          </cell>
          <cell r="C13" t="str">
            <v>HUMAN SERVICES/214 GRANTS</v>
          </cell>
          <cell r="D13" t="str">
            <v>0924</v>
          </cell>
          <cell r="E13">
            <v>142275.51999999999</v>
          </cell>
          <cell r="F13">
            <v>-142275.51999999999</v>
          </cell>
          <cell r="G13">
            <v>0</v>
          </cell>
          <cell r="H13">
            <v>0</v>
          </cell>
          <cell r="I13">
            <v>119252.83</v>
          </cell>
          <cell r="J13">
            <v>-119252.83</v>
          </cell>
          <cell r="K13">
            <v>0</v>
          </cell>
          <cell r="L13">
            <v>0</v>
          </cell>
          <cell r="M13">
            <v>330702.67</v>
          </cell>
          <cell r="N13">
            <v>-330702.67</v>
          </cell>
          <cell r="O13">
            <v>0</v>
          </cell>
          <cell r="P13">
            <v>0</v>
          </cell>
        </row>
        <row r="14">
          <cell r="D14" t="str">
            <v>0933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C15" t="str">
            <v>PUBLIC DEFENSE/214 GRANTS</v>
          </cell>
          <cell r="D15" t="str">
            <v>0953</v>
          </cell>
          <cell r="E15">
            <v>31547.39</v>
          </cell>
          <cell r="F15">
            <v>0</v>
          </cell>
          <cell r="G15">
            <v>31547.39</v>
          </cell>
          <cell r="H15">
            <v>1.5475991507223072E-3</v>
          </cell>
          <cell r="I15">
            <v>591000.9</v>
          </cell>
          <cell r="J15">
            <v>0</v>
          </cell>
          <cell r="K15">
            <v>591000.9</v>
          </cell>
          <cell r="L15">
            <v>2.1687710041512044E-3</v>
          </cell>
          <cell r="M15">
            <v>643172.32999999996</v>
          </cell>
          <cell r="N15">
            <v>0</v>
          </cell>
          <cell r="O15">
            <v>643172.32999999996</v>
          </cell>
          <cell r="P15">
            <v>1.9230101687013358E-3</v>
          </cell>
        </row>
        <row r="16">
          <cell r="B16" t="str">
            <v>000002240</v>
          </cell>
          <cell r="C16" t="str">
            <v>YOUTH EMPLOYMENT</v>
          </cell>
          <cell r="D16" t="str">
            <v>0936</v>
          </cell>
          <cell r="E16">
            <v>2209792.63</v>
          </cell>
          <cell r="F16">
            <v>0</v>
          </cell>
          <cell r="G16">
            <v>2209792.63</v>
          </cell>
          <cell r="H16">
            <v>0.10840431482478943</v>
          </cell>
          <cell r="I16">
            <v>586947.86</v>
          </cell>
          <cell r="J16">
            <v>0</v>
          </cell>
          <cell r="K16">
            <v>586947.86</v>
          </cell>
          <cell r="L16">
            <v>2.1538977347015892E-3</v>
          </cell>
          <cell r="M16">
            <v>5184859.76</v>
          </cell>
          <cell r="N16">
            <v>0</v>
          </cell>
          <cell r="O16">
            <v>5184859.76</v>
          </cell>
          <cell r="P16">
            <v>1.5502125288521613E-2</v>
          </cell>
        </row>
        <row r="17">
          <cell r="B17" t="str">
            <v>000002241</v>
          </cell>
          <cell r="C17" t="str">
            <v>DISPLACED WKR PROG ADMIN</v>
          </cell>
          <cell r="D17" t="str">
            <v>0940</v>
          </cell>
          <cell r="E17">
            <v>1602883.62</v>
          </cell>
          <cell r="F17">
            <v>0</v>
          </cell>
          <cell r="G17">
            <v>1602883.62</v>
          </cell>
          <cell r="H17">
            <v>7.8631586607281867E-2</v>
          </cell>
          <cell r="I17">
            <v>123612.34</v>
          </cell>
          <cell r="J17">
            <v>0</v>
          </cell>
          <cell r="K17">
            <v>123612.34</v>
          </cell>
          <cell r="L17">
            <v>4.5361497545482599E-4</v>
          </cell>
          <cell r="M17">
            <v>3662389.17</v>
          </cell>
          <cell r="N17">
            <v>0</v>
          </cell>
          <cell r="O17">
            <v>3662389.17</v>
          </cell>
          <cell r="P17">
            <v>1.0950115990922131E-2</v>
          </cell>
        </row>
        <row r="18">
          <cell r="B18" t="str">
            <v>000002460</v>
          </cell>
          <cell r="C18" t="str">
            <v>CTED</v>
          </cell>
          <cell r="D18" t="str">
            <v>0386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1140101.0900000001</v>
          </cell>
          <cell r="J18">
            <v>0</v>
          </cell>
          <cell r="K18">
            <v>1140101.0900000001</v>
          </cell>
          <cell r="L18">
            <v>4.183780745161611E-3</v>
          </cell>
          <cell r="M18">
            <v>1201754.2</v>
          </cell>
          <cell r="N18">
            <v>0</v>
          </cell>
          <cell r="O18">
            <v>1201754.2</v>
          </cell>
          <cell r="P18">
            <v>3.5931047389422661E-3</v>
          </cell>
        </row>
        <row r="19">
          <cell r="C19" t="str">
            <v>DD HOUSING</v>
          </cell>
          <cell r="D19" t="str">
            <v>0402</v>
          </cell>
          <cell r="E19">
            <v>32490.31</v>
          </cell>
          <cell r="F19">
            <v>0</v>
          </cell>
          <cell r="G19">
            <v>32490.31</v>
          </cell>
          <cell r="H19">
            <v>1.5938553446958525E-3</v>
          </cell>
          <cell r="I19">
            <v>1309.9000000000001</v>
          </cell>
          <cell r="J19">
            <v>0</v>
          </cell>
          <cell r="K19">
            <v>1309.9000000000001</v>
          </cell>
          <cell r="L19">
            <v>4.8068846229128627E-6</v>
          </cell>
          <cell r="M19">
            <v>92496.91</v>
          </cell>
          <cell r="N19">
            <v>0</v>
          </cell>
          <cell r="O19">
            <v>92496.91</v>
          </cell>
          <cell r="P19">
            <v>2.7655496078858414E-4</v>
          </cell>
        </row>
        <row r="20">
          <cell r="C20" t="str">
            <v>FED HOUSING &amp; COMM DVLPT</v>
          </cell>
          <cell r="D20" t="str">
            <v>0356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5879254.2199999997</v>
          </cell>
          <cell r="J20">
            <v>0</v>
          </cell>
          <cell r="K20">
            <v>5879254.2199999997</v>
          </cell>
          <cell r="L20">
            <v>2.1574850526233723E-2</v>
          </cell>
          <cell r="M20">
            <v>6287767.0200000005</v>
          </cell>
          <cell r="N20">
            <v>0</v>
          </cell>
          <cell r="O20">
            <v>6287767.0200000005</v>
          </cell>
          <cell r="P20">
            <v>1.8799689218416623E-2</v>
          </cell>
        </row>
        <row r="21">
          <cell r="C21" t="str">
            <v>FEDERAL HC&amp;D BUDGET</v>
          </cell>
          <cell r="D21" t="str">
            <v>0350</v>
          </cell>
          <cell r="E21">
            <v>1643112.79</v>
          </cell>
          <cell r="F21">
            <v>0</v>
          </cell>
          <cell r="G21">
            <v>1643112.79</v>
          </cell>
          <cell r="H21">
            <v>8.0605082016133853E-2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2448.9299999999348</v>
          </cell>
          <cell r="N21">
            <v>0</v>
          </cell>
          <cell r="O21">
            <v>2448.9299999999348</v>
          </cell>
          <cell r="P21">
            <v>7.3220147583737591E-6</v>
          </cell>
        </row>
        <row r="22">
          <cell r="C22" t="str">
            <v>H &amp; CD CX REIMBURSEMENTS</v>
          </cell>
          <cell r="D22" t="str">
            <v>0394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C23" t="str">
            <v>H&amp;CD SPECIAL PROJECTS</v>
          </cell>
          <cell r="D23" t="str">
            <v>0391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204946.01</v>
          </cell>
          <cell r="J23">
            <v>0</v>
          </cell>
          <cell r="K23">
            <v>204946.01</v>
          </cell>
          <cell r="L23">
            <v>7.5208170394407646E-4</v>
          </cell>
          <cell r="M23">
            <v>214978.01</v>
          </cell>
          <cell r="N23">
            <v>0</v>
          </cell>
          <cell r="O23">
            <v>214978.01</v>
          </cell>
          <cell r="P23">
            <v>6.4275914866732142E-4</v>
          </cell>
        </row>
        <row r="24">
          <cell r="C24" t="str">
            <v>MCKINNEY CONTINUUM CARE</v>
          </cell>
          <cell r="D24" t="str">
            <v>0399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935268.79</v>
          </cell>
          <cell r="J24">
            <v>0</v>
          </cell>
          <cell r="K24">
            <v>935268.79</v>
          </cell>
          <cell r="L24">
            <v>3.4321163179947471E-3</v>
          </cell>
          <cell r="M24">
            <v>943104.62</v>
          </cell>
          <cell r="N24">
            <v>0</v>
          </cell>
          <cell r="O24">
            <v>943104.62</v>
          </cell>
          <cell r="P24">
            <v>2.8197726951487627E-3</v>
          </cell>
        </row>
        <row r="25">
          <cell r="C25" t="str">
            <v>MWB LOANS</v>
          </cell>
          <cell r="D25" t="str">
            <v>0397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6979.08</v>
          </cell>
          <cell r="J25">
            <v>0</v>
          </cell>
          <cell r="K25">
            <v>6979.08</v>
          </cell>
          <cell r="L25">
            <v>2.5610834669882205E-5</v>
          </cell>
          <cell r="M25">
            <v>6979.08</v>
          </cell>
          <cell r="N25">
            <v>0</v>
          </cell>
          <cell r="O25">
            <v>6979.08</v>
          </cell>
          <cell r="P25">
            <v>2.0866634309626037E-5</v>
          </cell>
        </row>
        <row r="26">
          <cell r="C26" t="str">
            <v>PLANNING &amp; COMM DEV-CDBG</v>
          </cell>
          <cell r="D26" t="str">
            <v>0390</v>
          </cell>
          <cell r="E26">
            <v>191601.17</v>
          </cell>
          <cell r="F26">
            <v>0</v>
          </cell>
          <cell r="G26">
            <v>191601.17</v>
          </cell>
          <cell r="H26">
            <v>9.3992500796230838E-3</v>
          </cell>
          <cell r="I26">
            <v>5366645.51</v>
          </cell>
          <cell r="J26">
            <v>0</v>
          </cell>
          <cell r="K26">
            <v>5366645.51</v>
          </cell>
          <cell r="L26">
            <v>1.9693752025836595E-2</v>
          </cell>
          <cell r="M26">
            <v>7414494.3600000003</v>
          </cell>
          <cell r="N26">
            <v>0</v>
          </cell>
          <cell r="O26">
            <v>7414494.3600000003</v>
          </cell>
          <cell r="P26">
            <v>2.2168472406234742E-2</v>
          </cell>
        </row>
        <row r="27">
          <cell r="C27" t="str">
            <v>SHELTER PLUS CARE</v>
          </cell>
          <cell r="D27" t="str">
            <v>0388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4218328.2</v>
          </cell>
          <cell r="J27">
            <v>0</v>
          </cell>
          <cell r="K27">
            <v>4218328.2</v>
          </cell>
          <cell r="L27">
            <v>1.5479820565676537E-2</v>
          </cell>
          <cell r="M27">
            <v>4204609.2300000004</v>
          </cell>
          <cell r="N27">
            <v>0</v>
          </cell>
          <cell r="O27">
            <v>4204609.2300000004</v>
          </cell>
          <cell r="P27">
            <v>1.257129065969846E-2</v>
          </cell>
        </row>
        <row r="28">
          <cell r="C28" t="str">
            <v>Subtotal FHCD (000002460)</v>
          </cell>
          <cell r="D28" t="str">
            <v>0350</v>
          </cell>
          <cell r="E28">
            <v>1867204.27</v>
          </cell>
          <cell r="F28">
            <v>0</v>
          </cell>
          <cell r="G28">
            <v>1867204.27</v>
          </cell>
          <cell r="H28">
            <v>9.1598187440452783E-2</v>
          </cell>
          <cell r="I28">
            <v>17752832.800000001</v>
          </cell>
          <cell r="J28">
            <v>0</v>
          </cell>
          <cell r="K28">
            <v>17752832.800000001</v>
          </cell>
          <cell r="L28">
            <v>6.514681960414008E-2</v>
          </cell>
          <cell r="M28">
            <v>20368632.359999999</v>
          </cell>
          <cell r="N28">
            <v>0</v>
          </cell>
          <cell r="O28">
            <v>20368632.359999999</v>
          </cell>
          <cell r="P28">
            <v>6.089983247696476E-2</v>
          </cell>
        </row>
        <row r="29">
          <cell r="B29" t="str">
            <v>000003220</v>
          </cell>
          <cell r="C29" t="str">
            <v>HOUSING OPPORTUNITY FUND</v>
          </cell>
          <cell r="D29" t="str">
            <v>0351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7801748.21</v>
          </cell>
          <cell r="J29">
            <v>0</v>
          </cell>
          <cell r="K29">
            <v>7801748.21</v>
          </cell>
          <cell r="L29">
            <v>2.8629745402310825E-2</v>
          </cell>
          <cell r="M29">
            <v>8915004.5300000031</v>
          </cell>
          <cell r="N29">
            <v>0</v>
          </cell>
          <cell r="O29">
            <v>8915004.5300000031</v>
          </cell>
          <cell r="P29">
            <v>2.6654822612173754E-2</v>
          </cell>
        </row>
        <row r="30">
          <cell r="B30" t="str">
            <v>000003221</v>
          </cell>
          <cell r="C30" t="str">
            <v>HOMELESS HOUSING</v>
          </cell>
          <cell r="D30" t="str">
            <v>0322</v>
          </cell>
          <cell r="E30">
            <v>13447</v>
          </cell>
          <cell r="F30">
            <v>0</v>
          </cell>
          <cell r="G30">
            <v>13447</v>
          </cell>
          <cell r="H30">
            <v>6.5966045938389405E-4</v>
          </cell>
          <cell r="I30">
            <v>1501497.47</v>
          </cell>
          <cell r="J30">
            <v>0</v>
          </cell>
          <cell r="K30">
            <v>1501497.47</v>
          </cell>
          <cell r="L30">
            <v>5.5099817542450316E-3</v>
          </cell>
          <cell r="M30">
            <v>1723644.85</v>
          </cell>
          <cell r="N30">
            <v>0</v>
          </cell>
          <cell r="O30">
            <v>1723644.85</v>
          </cell>
          <cell r="P30">
            <v>5.1534968455183528E-3</v>
          </cell>
        </row>
        <row r="31">
          <cell r="C31" t="str">
            <v>HOMELESS HSG-2163-5%</v>
          </cell>
          <cell r="D31" t="str">
            <v>0522</v>
          </cell>
          <cell r="E31">
            <v>19302.36</v>
          </cell>
          <cell r="F31">
            <v>0</v>
          </cell>
          <cell r="G31">
            <v>19302.36</v>
          </cell>
          <cell r="H31">
            <v>9.4690292740338381E-4</v>
          </cell>
          <cell r="I31">
            <v>117766.29</v>
          </cell>
          <cell r="J31">
            <v>0</v>
          </cell>
          <cell r="K31">
            <v>117766.29</v>
          </cell>
          <cell r="L31">
            <v>4.3216197305023042E-4</v>
          </cell>
          <cell r="M31">
            <v>164375.41</v>
          </cell>
          <cell r="N31">
            <v>0</v>
          </cell>
          <cell r="O31">
            <v>164375.41</v>
          </cell>
          <cell r="P31">
            <v>4.914632831211058E-4</v>
          </cell>
        </row>
        <row r="32">
          <cell r="B32" t="str">
            <v>000000015</v>
          </cell>
          <cell r="C32" t="str">
            <v>UAC (6576)</v>
          </cell>
          <cell r="D32" t="str">
            <v>0681</v>
          </cell>
          <cell r="E32">
            <v>0</v>
          </cell>
          <cell r="F32">
            <v>149539</v>
          </cell>
          <cell r="G32">
            <v>149539</v>
          </cell>
          <cell r="H32">
            <v>7.3358344192614071E-3</v>
          </cell>
          <cell r="I32">
            <v>0</v>
          </cell>
          <cell r="J32">
            <v>27516</v>
          </cell>
          <cell r="K32">
            <v>27516</v>
          </cell>
          <cell r="L32">
            <v>1.0097430130855052E-4</v>
          </cell>
          <cell r="M32">
            <v>0</v>
          </cell>
          <cell r="N32">
            <v>272140</v>
          </cell>
          <cell r="O32">
            <v>272140</v>
          </cell>
          <cell r="P32">
            <v>8.136668244269488E-4</v>
          </cell>
        </row>
        <row r="33">
          <cell r="C33" t="str">
            <v>Total Salaries</v>
          </cell>
          <cell r="E33">
            <v>19577557.379999999</v>
          </cell>
          <cell r="F33">
            <v>807172.08000000007</v>
          </cell>
          <cell r="G33">
            <v>20384729.460000001</v>
          </cell>
          <cell r="H33">
            <v>1</v>
          </cell>
          <cell r="I33">
            <v>259249986.24000001</v>
          </cell>
          <cell r="J33">
            <v>13254994.17</v>
          </cell>
          <cell r="K33">
            <v>272504980.41000003</v>
          </cell>
          <cell r="L33">
            <v>0.99999999999999956</v>
          </cell>
          <cell r="M33">
            <v>320792317.75999999</v>
          </cell>
          <cell r="N33">
            <v>13668903.75</v>
          </cell>
          <cell r="O33">
            <v>334461221.50999999</v>
          </cell>
          <cell r="P33">
            <v>0.99999999999999967</v>
          </cell>
        </row>
      </sheetData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et vs Actual"/>
      <sheetName val="P&amp;LFrcstGraph"/>
      <sheetName val="EscrowDistro2020"/>
      <sheetName val="EscrowDistro"/>
      <sheetName val="Revenue"/>
      <sheetName val="ExpDetailFWG"/>
      <sheetName val="BudgetDetail"/>
      <sheetName val="VAR LOAD"/>
      <sheetName val="Budgets"/>
      <sheetName val="Proforma_AP_byMonth"/>
      <sheetName val="Sheet3"/>
      <sheetName val="Data"/>
      <sheetName val="RevenueBudget"/>
      <sheetName val="Lists"/>
      <sheetName val="CAPEX"/>
      <sheetName val="3170 FundBalance"/>
      <sheetName val="ProjActuals"/>
      <sheetName val="ProjForecast"/>
      <sheetName val="Help"/>
      <sheetName val="HiLvlFC"/>
      <sheetName val="PastNotes"/>
      <sheetName val="Sheet2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G3">
            <v>2019</v>
          </cell>
          <cell r="H3">
            <v>2020</v>
          </cell>
          <cell r="I3">
            <v>2021</v>
          </cell>
          <cell r="J3">
            <v>2022</v>
          </cell>
          <cell r="K3">
            <v>2021</v>
          </cell>
          <cell r="L3">
            <v>2022</v>
          </cell>
        </row>
        <row r="7">
          <cell r="G7" t="str">
            <v>Revised Final Adopted</v>
          </cell>
          <cell r="H7" t="str">
            <v>Revised Final Adopted</v>
          </cell>
          <cell r="I7" t="str">
            <v>Proforma</v>
          </cell>
          <cell r="J7" t="str">
            <v>Proforma</v>
          </cell>
          <cell r="K7" t="str">
            <v>Agency Proposed</v>
          </cell>
          <cell r="L7" t="str">
            <v>Agency Proposed</v>
          </cell>
        </row>
        <row r="8">
          <cell r="C8" t="str">
            <v>Total</v>
          </cell>
          <cell r="G8">
            <v>31168046</v>
          </cell>
          <cell r="H8">
            <v>27428576</v>
          </cell>
          <cell r="I8">
            <v>28040089.213224001</v>
          </cell>
          <cell r="J8">
            <v>28078802.025619201</v>
          </cell>
          <cell r="K8">
            <v>34106887.080111995</v>
          </cell>
          <cell r="L8">
            <v>34361178.951784</v>
          </cell>
        </row>
        <row r="9">
          <cell r="C9" t="str">
            <v>Total</v>
          </cell>
          <cell r="G9">
            <v>31172161</v>
          </cell>
          <cell r="H9">
            <v>27432692</v>
          </cell>
          <cell r="I9">
            <v>28040089.213224001</v>
          </cell>
          <cell r="J9">
            <v>28078802.025619201</v>
          </cell>
          <cell r="K9">
            <v>34106887.080111995</v>
          </cell>
          <cell r="L9">
            <v>34361178.951784</v>
          </cell>
        </row>
        <row r="10">
          <cell r="C10">
            <v>50000</v>
          </cell>
          <cell r="G10">
            <v>31172161</v>
          </cell>
          <cell r="H10">
            <v>27432692</v>
          </cell>
          <cell r="I10">
            <v>28040089.213224001</v>
          </cell>
          <cell r="J10">
            <v>28078802.025619201</v>
          </cell>
          <cell r="K10">
            <v>34106887.080111995</v>
          </cell>
          <cell r="L10">
            <v>34361178.951784</v>
          </cell>
        </row>
        <row r="11">
          <cell r="C11">
            <v>51000</v>
          </cell>
          <cell r="G11">
            <v>1736837</v>
          </cell>
          <cell r="H11">
            <v>1769236</v>
          </cell>
          <cell r="I11">
            <v>1798789.7132240003</v>
          </cell>
          <cell r="J11">
            <v>1837502.5256192</v>
          </cell>
          <cell r="K11">
            <v>1799867.080112</v>
          </cell>
          <cell r="L11">
            <v>1838603.9517840003</v>
          </cell>
        </row>
        <row r="12">
          <cell r="C12">
            <v>51100</v>
          </cell>
          <cell r="G12">
            <v>1393922</v>
          </cell>
          <cell r="H12">
            <v>1420773</v>
          </cell>
          <cell r="I12">
            <v>1453104.4376160002</v>
          </cell>
          <cell r="J12">
            <v>1496936.081024</v>
          </cell>
          <cell r="K12">
            <v>1454007.570912</v>
          </cell>
          <cell r="L12">
            <v>1497868.4216800001</v>
          </cell>
        </row>
        <row r="13">
          <cell r="C13">
            <v>51110</v>
          </cell>
          <cell r="G13">
            <v>969986</v>
          </cell>
          <cell r="H13">
            <v>996799</v>
          </cell>
          <cell r="I13">
            <v>1027521.8720000002</v>
          </cell>
          <cell r="J13">
            <v>1071254.0079999999</v>
          </cell>
          <cell r="K13">
            <v>1028422.3040000001</v>
          </cell>
          <cell r="L13">
            <v>1061620.56</v>
          </cell>
        </row>
        <row r="14">
          <cell r="C14">
            <v>51130</v>
          </cell>
          <cell r="G14">
            <v>2500</v>
          </cell>
          <cell r="H14">
            <v>2500</v>
          </cell>
          <cell r="I14">
            <v>2500</v>
          </cell>
          <cell r="J14">
            <v>2500</v>
          </cell>
          <cell r="K14">
            <v>2500</v>
          </cell>
          <cell r="L14">
            <v>2563</v>
          </cell>
        </row>
        <row r="15">
          <cell r="C15">
            <v>51361</v>
          </cell>
          <cell r="G15">
            <v>1436</v>
          </cell>
          <cell r="H15">
            <v>1474</v>
          </cell>
          <cell r="I15">
            <v>3082.5656159999999</v>
          </cell>
          <cell r="J15">
            <v>3182.0730240000003</v>
          </cell>
          <cell r="K15">
            <v>3085.2669119999996</v>
          </cell>
          <cell r="L15">
            <v>3184.8616800000004</v>
          </cell>
        </row>
        <row r="16">
          <cell r="C16">
            <v>51300</v>
          </cell>
          <cell r="G16">
            <v>342915</v>
          </cell>
          <cell r="H16">
            <v>348463</v>
          </cell>
          <cell r="I16">
            <v>345685.275608</v>
          </cell>
          <cell r="J16">
            <v>340566.44459520001</v>
          </cell>
          <cell r="K16">
            <v>345859.50919999997</v>
          </cell>
          <cell r="L16">
            <v>340735.530104</v>
          </cell>
        </row>
        <row r="17">
          <cell r="C17">
            <v>51315</v>
          </cell>
          <cell r="G17">
            <v>146304</v>
          </cell>
          <cell r="H17">
            <v>146304</v>
          </cell>
          <cell r="I17">
            <v>146304</v>
          </cell>
          <cell r="J17">
            <v>146304</v>
          </cell>
          <cell r="K17">
            <v>146304</v>
          </cell>
          <cell r="L17">
            <v>146304</v>
          </cell>
        </row>
        <row r="18">
          <cell r="C18">
            <v>51320</v>
          </cell>
          <cell r="G18">
            <v>71798</v>
          </cell>
          <cell r="H18">
            <v>73122</v>
          </cell>
          <cell r="I18">
            <v>77047.93658400001</v>
          </cell>
          <cell r="J18">
            <v>79238.332351999998</v>
          </cell>
          <cell r="K18">
            <v>77116.819632000013</v>
          </cell>
          <cell r="L18">
            <v>79309.443079999997</v>
          </cell>
        </row>
        <row r="19">
          <cell r="C19">
            <v>51330</v>
          </cell>
          <cell r="G19">
            <v>123965</v>
          </cell>
          <cell r="H19">
            <v>128189</v>
          </cell>
          <cell r="I19">
            <v>120220.05902399999</v>
          </cell>
          <cell r="J19">
            <v>112910.83224319998</v>
          </cell>
          <cell r="K19">
            <v>120325.40956800002</v>
          </cell>
          <cell r="L19">
            <v>113008.80702399999</v>
          </cell>
        </row>
        <row r="20">
          <cell r="C20">
            <v>51340</v>
          </cell>
          <cell r="G20">
            <v>848</v>
          </cell>
          <cell r="H20">
            <v>848</v>
          </cell>
          <cell r="I20">
            <v>2113.2799999999993</v>
          </cell>
          <cell r="J20">
            <v>2113.2799999999993</v>
          </cell>
          <cell r="K20">
            <v>2113.2799999999988</v>
          </cell>
          <cell r="L20">
            <v>2113.2799999999988</v>
          </cell>
        </row>
        <row r="21">
          <cell r="C21">
            <v>52000</v>
          </cell>
          <cell r="G21">
            <v>128166</v>
          </cell>
          <cell r="H21">
            <v>128166</v>
          </cell>
          <cell r="I21">
            <v>128166</v>
          </cell>
          <cell r="J21">
            <v>128166</v>
          </cell>
          <cell r="K21">
            <v>159018</v>
          </cell>
          <cell r="L21">
            <v>159023</v>
          </cell>
        </row>
        <row r="22">
          <cell r="C22">
            <v>52110</v>
          </cell>
          <cell r="G22">
            <v>6079</v>
          </cell>
          <cell r="H22">
            <v>6079</v>
          </cell>
          <cell r="I22">
            <v>6079</v>
          </cell>
          <cell r="J22">
            <v>6079</v>
          </cell>
          <cell r="K22">
            <v>6079</v>
          </cell>
          <cell r="L22">
            <v>6079</v>
          </cell>
        </row>
        <row r="23">
          <cell r="C23">
            <v>52180</v>
          </cell>
          <cell r="G23">
            <v>29138</v>
          </cell>
          <cell r="H23">
            <v>29138</v>
          </cell>
          <cell r="I23">
            <v>29138</v>
          </cell>
          <cell r="J23">
            <v>29138</v>
          </cell>
          <cell r="K23">
            <v>59990</v>
          </cell>
          <cell r="L23">
            <v>59995</v>
          </cell>
        </row>
        <row r="24">
          <cell r="C24">
            <v>52181</v>
          </cell>
          <cell r="G24">
            <v>74142</v>
          </cell>
          <cell r="H24">
            <v>74142</v>
          </cell>
          <cell r="I24">
            <v>74142</v>
          </cell>
          <cell r="J24">
            <v>74142</v>
          </cell>
          <cell r="K24">
            <v>74142</v>
          </cell>
          <cell r="L24">
            <v>74142</v>
          </cell>
        </row>
        <row r="25">
          <cell r="C25">
            <v>52190</v>
          </cell>
          <cell r="G25">
            <v>10011</v>
          </cell>
          <cell r="H25">
            <v>10011</v>
          </cell>
          <cell r="I25">
            <v>10011</v>
          </cell>
          <cell r="J25">
            <v>10011</v>
          </cell>
          <cell r="K25">
            <v>10011</v>
          </cell>
          <cell r="L25">
            <v>10011</v>
          </cell>
        </row>
        <row r="26">
          <cell r="C26">
            <v>52202</v>
          </cell>
          <cell r="G26">
            <v>1046</v>
          </cell>
          <cell r="H26">
            <v>1046</v>
          </cell>
          <cell r="I26">
            <v>1046</v>
          </cell>
          <cell r="J26">
            <v>1046</v>
          </cell>
          <cell r="K26">
            <v>1046</v>
          </cell>
          <cell r="L26">
            <v>1046</v>
          </cell>
        </row>
        <row r="27">
          <cell r="C27">
            <v>52205</v>
          </cell>
          <cell r="G27">
            <v>750</v>
          </cell>
          <cell r="H27">
            <v>750</v>
          </cell>
          <cell r="I27">
            <v>750</v>
          </cell>
          <cell r="J27">
            <v>750</v>
          </cell>
          <cell r="K27">
            <v>750</v>
          </cell>
          <cell r="L27">
            <v>750</v>
          </cell>
        </row>
        <row r="28">
          <cell r="C28">
            <v>52225</v>
          </cell>
          <cell r="G28">
            <v>4000</v>
          </cell>
          <cell r="H28">
            <v>4000</v>
          </cell>
          <cell r="I28">
            <v>4000</v>
          </cell>
          <cell r="J28">
            <v>4000</v>
          </cell>
          <cell r="K28">
            <v>4000</v>
          </cell>
          <cell r="L28">
            <v>4000</v>
          </cell>
        </row>
        <row r="29">
          <cell r="C29">
            <v>52290</v>
          </cell>
          <cell r="G29">
            <v>2000</v>
          </cell>
          <cell r="H29">
            <v>2000</v>
          </cell>
          <cell r="I29">
            <v>2000</v>
          </cell>
          <cell r="J29">
            <v>2000</v>
          </cell>
          <cell r="K29">
            <v>2000</v>
          </cell>
          <cell r="L29">
            <v>2000</v>
          </cell>
        </row>
        <row r="30">
          <cell r="C30">
            <v>52391</v>
          </cell>
          <cell r="G30">
            <v>1000</v>
          </cell>
          <cell r="H30">
            <v>1000</v>
          </cell>
          <cell r="I30">
            <v>1000</v>
          </cell>
          <cell r="J30">
            <v>1000</v>
          </cell>
          <cell r="K30">
            <v>1000</v>
          </cell>
          <cell r="L30">
            <v>1000</v>
          </cell>
        </row>
        <row r="31">
          <cell r="C31">
            <v>53000</v>
          </cell>
          <cell r="G31">
            <v>19578405</v>
          </cell>
          <cell r="H31">
            <v>19448405</v>
          </cell>
          <cell r="I31">
            <v>19754405</v>
          </cell>
          <cell r="J31">
            <v>19754405</v>
          </cell>
          <cell r="K31">
            <v>18115789</v>
          </cell>
          <cell r="L31">
            <v>18331339</v>
          </cell>
        </row>
        <row r="32">
          <cell r="C32">
            <v>53100</v>
          </cell>
          <cell r="G32">
            <v>1000</v>
          </cell>
          <cell r="H32">
            <v>1000</v>
          </cell>
          <cell r="I32">
            <v>1000</v>
          </cell>
          <cell r="J32">
            <v>1000</v>
          </cell>
          <cell r="K32">
            <v>1000</v>
          </cell>
          <cell r="L32">
            <v>1000</v>
          </cell>
        </row>
        <row r="33">
          <cell r="C33">
            <v>53101</v>
          </cell>
          <cell r="G33">
            <v>272896</v>
          </cell>
          <cell r="H33">
            <v>272896</v>
          </cell>
          <cell r="I33">
            <v>272896</v>
          </cell>
          <cell r="J33">
            <v>272896</v>
          </cell>
          <cell r="K33">
            <v>272896</v>
          </cell>
          <cell r="L33">
            <v>272896</v>
          </cell>
        </row>
        <row r="34">
          <cell r="C34">
            <v>53102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15000</v>
          </cell>
          <cell r="L34">
            <v>15000</v>
          </cell>
        </row>
        <row r="35">
          <cell r="C35">
            <v>53105</v>
          </cell>
          <cell r="G35">
            <v>828724</v>
          </cell>
          <cell r="H35">
            <v>698724</v>
          </cell>
          <cell r="I35">
            <v>698724</v>
          </cell>
          <cell r="J35">
            <v>698724</v>
          </cell>
          <cell r="K35">
            <v>468996</v>
          </cell>
          <cell r="L35">
            <v>468996</v>
          </cell>
        </row>
        <row r="36">
          <cell r="C36">
            <v>53117</v>
          </cell>
          <cell r="G36">
            <v>500</v>
          </cell>
          <cell r="H36">
            <v>500</v>
          </cell>
          <cell r="I36">
            <v>500</v>
          </cell>
          <cell r="J36">
            <v>500</v>
          </cell>
          <cell r="K36">
            <v>1000500</v>
          </cell>
          <cell r="L36">
            <v>1000500</v>
          </cell>
        </row>
        <row r="37">
          <cell r="C37">
            <v>53180</v>
          </cell>
          <cell r="G37">
            <v>10127884</v>
          </cell>
          <cell r="H37">
            <v>10127884</v>
          </cell>
          <cell r="I37">
            <v>10127884</v>
          </cell>
          <cell r="J37">
            <v>10127884</v>
          </cell>
          <cell r="K37">
            <v>9691812</v>
          </cell>
          <cell r="L37">
            <v>9691812</v>
          </cell>
        </row>
        <row r="38">
          <cell r="C38">
            <v>53210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336111</v>
          </cell>
          <cell r="L38">
            <v>352916</v>
          </cell>
        </row>
        <row r="39">
          <cell r="C39">
            <v>53211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104355</v>
          </cell>
          <cell r="L39">
            <v>107573</v>
          </cell>
        </row>
        <row r="40">
          <cell r="C40">
            <v>53212</v>
          </cell>
          <cell r="G40">
            <v>6000000</v>
          </cell>
          <cell r="H40">
            <v>6000000</v>
          </cell>
          <cell r="I40">
            <v>6306000</v>
          </cell>
          <cell r="J40">
            <v>6306000</v>
          </cell>
          <cell r="K40">
            <v>3716210</v>
          </cell>
          <cell r="L40">
            <v>3834515</v>
          </cell>
        </row>
        <row r="41">
          <cell r="C41">
            <v>53213</v>
          </cell>
          <cell r="G41">
            <v>25200</v>
          </cell>
          <cell r="H41">
            <v>25200</v>
          </cell>
          <cell r="I41">
            <v>25200</v>
          </cell>
          <cell r="J41">
            <v>25200</v>
          </cell>
          <cell r="K41">
            <v>25200</v>
          </cell>
          <cell r="L41">
            <v>25200</v>
          </cell>
        </row>
        <row r="42">
          <cell r="C42">
            <v>53220</v>
          </cell>
          <cell r="G42">
            <v>250</v>
          </cell>
          <cell r="H42">
            <v>250</v>
          </cell>
          <cell r="I42">
            <v>250</v>
          </cell>
          <cell r="J42">
            <v>250</v>
          </cell>
          <cell r="K42">
            <v>250</v>
          </cell>
          <cell r="L42">
            <v>250</v>
          </cell>
        </row>
        <row r="43">
          <cell r="C43">
            <v>53310</v>
          </cell>
          <cell r="G43">
            <v>7500</v>
          </cell>
          <cell r="H43">
            <v>7500</v>
          </cell>
          <cell r="I43">
            <v>7500</v>
          </cell>
          <cell r="J43">
            <v>7500</v>
          </cell>
          <cell r="K43">
            <v>12000</v>
          </cell>
          <cell r="L43">
            <v>12600</v>
          </cell>
        </row>
        <row r="44">
          <cell r="C44">
            <v>53311</v>
          </cell>
          <cell r="G44">
            <v>10000</v>
          </cell>
          <cell r="H44">
            <v>10000</v>
          </cell>
          <cell r="I44">
            <v>10000</v>
          </cell>
          <cell r="J44">
            <v>10000</v>
          </cell>
          <cell r="K44">
            <v>27000</v>
          </cell>
          <cell r="L44">
            <v>28350</v>
          </cell>
        </row>
        <row r="45">
          <cell r="C45">
            <v>53330</v>
          </cell>
          <cell r="G45">
            <v>3500</v>
          </cell>
          <cell r="H45">
            <v>3500</v>
          </cell>
          <cell r="I45">
            <v>3500</v>
          </cell>
          <cell r="J45">
            <v>3500</v>
          </cell>
          <cell r="K45">
            <v>3500</v>
          </cell>
          <cell r="L45">
            <v>3500</v>
          </cell>
        </row>
        <row r="46">
          <cell r="C46">
            <v>53540</v>
          </cell>
          <cell r="G46">
            <v>500</v>
          </cell>
          <cell r="H46">
            <v>500</v>
          </cell>
          <cell r="I46">
            <v>500</v>
          </cell>
          <cell r="J46">
            <v>500</v>
          </cell>
          <cell r="K46">
            <v>500</v>
          </cell>
          <cell r="L46">
            <v>500</v>
          </cell>
        </row>
        <row r="47">
          <cell r="C47">
            <v>53610</v>
          </cell>
          <cell r="G47">
            <v>2181855</v>
          </cell>
          <cell r="H47">
            <v>2181855</v>
          </cell>
          <cell r="I47">
            <v>2181855</v>
          </cell>
          <cell r="J47">
            <v>2181855</v>
          </cell>
          <cell r="K47">
            <v>2026012</v>
          </cell>
          <cell r="L47">
            <v>2094754</v>
          </cell>
        </row>
        <row r="48">
          <cell r="C48">
            <v>53611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300000</v>
          </cell>
          <cell r="L48">
            <v>300000</v>
          </cell>
        </row>
        <row r="49">
          <cell r="C49">
            <v>53690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5000</v>
          </cell>
          <cell r="L49">
            <v>5250</v>
          </cell>
        </row>
        <row r="50">
          <cell r="C50">
            <v>53710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</row>
        <row r="51">
          <cell r="C51">
            <v>53712</v>
          </cell>
          <cell r="G51">
            <v>10096</v>
          </cell>
          <cell r="H51">
            <v>10096</v>
          </cell>
          <cell r="I51">
            <v>10096</v>
          </cell>
          <cell r="J51">
            <v>10096</v>
          </cell>
          <cell r="K51">
            <v>3600</v>
          </cell>
          <cell r="L51">
            <v>3780</v>
          </cell>
        </row>
        <row r="52">
          <cell r="C52">
            <v>53713</v>
          </cell>
          <cell r="G52">
            <v>500</v>
          </cell>
          <cell r="H52">
            <v>500</v>
          </cell>
          <cell r="I52">
            <v>500</v>
          </cell>
          <cell r="J52">
            <v>500</v>
          </cell>
          <cell r="K52">
            <v>500</v>
          </cell>
          <cell r="L52">
            <v>500</v>
          </cell>
        </row>
        <row r="53">
          <cell r="C53">
            <v>53803</v>
          </cell>
          <cell r="G53">
            <v>2500</v>
          </cell>
          <cell r="H53">
            <v>2500</v>
          </cell>
          <cell r="I53">
            <v>2500</v>
          </cell>
          <cell r="J53">
            <v>2500</v>
          </cell>
          <cell r="K53">
            <v>5500</v>
          </cell>
          <cell r="L53">
            <v>5775</v>
          </cell>
        </row>
        <row r="54">
          <cell r="C54">
            <v>53814</v>
          </cell>
          <cell r="G54">
            <v>30000</v>
          </cell>
          <cell r="H54">
            <v>30000</v>
          </cell>
          <cell r="I54">
            <v>30000</v>
          </cell>
          <cell r="J54">
            <v>30000</v>
          </cell>
          <cell r="K54">
            <v>80003</v>
          </cell>
          <cell r="L54">
            <v>84000</v>
          </cell>
        </row>
        <row r="55">
          <cell r="C55">
            <v>53820</v>
          </cell>
          <cell r="G55">
            <v>1000</v>
          </cell>
          <cell r="H55">
            <v>1000</v>
          </cell>
          <cell r="I55">
            <v>1000</v>
          </cell>
          <cell r="J55">
            <v>1000</v>
          </cell>
          <cell r="K55">
            <v>0</v>
          </cell>
          <cell r="L55">
            <v>0</v>
          </cell>
        </row>
        <row r="56">
          <cell r="C56">
            <v>53890</v>
          </cell>
          <cell r="G56">
            <v>18000</v>
          </cell>
          <cell r="H56">
            <v>18000</v>
          </cell>
          <cell r="I56">
            <v>18000</v>
          </cell>
          <cell r="J56">
            <v>18000</v>
          </cell>
          <cell r="K56">
            <v>19844</v>
          </cell>
          <cell r="L56">
            <v>21672</v>
          </cell>
        </row>
        <row r="57">
          <cell r="C57">
            <v>53892</v>
          </cell>
          <cell r="G57">
            <v>56500</v>
          </cell>
          <cell r="H57">
            <v>56500</v>
          </cell>
          <cell r="I57">
            <v>56500</v>
          </cell>
          <cell r="J57">
            <v>56500</v>
          </cell>
          <cell r="K57">
            <v>0</v>
          </cell>
          <cell r="L57">
            <v>0</v>
          </cell>
        </row>
        <row r="58">
          <cell r="C58">
            <v>55000</v>
          </cell>
          <cell r="G58">
            <v>4588909</v>
          </cell>
          <cell r="H58">
            <v>4592041</v>
          </cell>
          <cell r="I58">
            <v>4863647.5</v>
          </cell>
          <cell r="J58">
            <v>4863647.5</v>
          </cell>
          <cell r="K58">
            <v>3466560</v>
          </cell>
          <cell r="L58">
            <v>3466560</v>
          </cell>
        </row>
        <row r="59">
          <cell r="C59">
            <v>55010</v>
          </cell>
          <cell r="G59">
            <v>12204</v>
          </cell>
          <cell r="H59">
            <v>12204</v>
          </cell>
          <cell r="I59">
            <v>9216</v>
          </cell>
          <cell r="J59">
            <v>9216</v>
          </cell>
          <cell r="K59">
            <v>9216</v>
          </cell>
          <cell r="L59">
            <v>9216</v>
          </cell>
        </row>
        <row r="60">
          <cell r="C60">
            <v>55023</v>
          </cell>
          <cell r="G60">
            <v>1263925</v>
          </cell>
          <cell r="H60">
            <v>1267057</v>
          </cell>
          <cell r="I60">
            <v>1267057</v>
          </cell>
          <cell r="J60">
            <v>1267057</v>
          </cell>
          <cell r="K60">
            <v>90032</v>
          </cell>
          <cell r="L60">
            <v>90032</v>
          </cell>
        </row>
        <row r="61">
          <cell r="C61">
            <v>55025</v>
          </cell>
          <cell r="G61">
            <v>57326</v>
          </cell>
          <cell r="H61">
            <v>57326</v>
          </cell>
          <cell r="I61">
            <v>52102</v>
          </cell>
          <cell r="J61">
            <v>52102</v>
          </cell>
          <cell r="K61">
            <v>52102</v>
          </cell>
          <cell r="L61">
            <v>52102</v>
          </cell>
        </row>
        <row r="62">
          <cell r="C62">
            <v>55026</v>
          </cell>
          <cell r="G62">
            <v>144058</v>
          </cell>
          <cell r="H62">
            <v>144058</v>
          </cell>
          <cell r="I62">
            <v>1567</v>
          </cell>
          <cell r="J62">
            <v>1567</v>
          </cell>
          <cell r="K62">
            <v>1567</v>
          </cell>
          <cell r="L62">
            <v>1567</v>
          </cell>
        </row>
        <row r="63">
          <cell r="C63">
            <v>55027</v>
          </cell>
          <cell r="G63">
            <v>14293</v>
          </cell>
          <cell r="H63">
            <v>14293</v>
          </cell>
          <cell r="I63">
            <v>4801</v>
          </cell>
          <cell r="J63">
            <v>4801</v>
          </cell>
          <cell r="K63">
            <v>4801</v>
          </cell>
          <cell r="L63">
            <v>4801</v>
          </cell>
        </row>
        <row r="64">
          <cell r="C64">
            <v>55040</v>
          </cell>
          <cell r="G64">
            <v>3300</v>
          </cell>
          <cell r="H64">
            <v>3300</v>
          </cell>
          <cell r="I64">
            <v>3300</v>
          </cell>
          <cell r="J64">
            <v>3300</v>
          </cell>
          <cell r="K64">
            <v>3300</v>
          </cell>
          <cell r="L64">
            <v>3300</v>
          </cell>
        </row>
        <row r="65">
          <cell r="C65">
            <v>55051</v>
          </cell>
          <cell r="G65">
            <v>46023</v>
          </cell>
          <cell r="H65">
            <v>46023</v>
          </cell>
          <cell r="I65">
            <v>495238</v>
          </cell>
          <cell r="J65">
            <v>495238</v>
          </cell>
          <cell r="K65">
            <v>495238</v>
          </cell>
          <cell r="L65">
            <v>495238</v>
          </cell>
        </row>
        <row r="66">
          <cell r="C66">
            <v>55138</v>
          </cell>
          <cell r="G66">
            <v>2028533</v>
          </cell>
          <cell r="H66">
            <v>2028533</v>
          </cell>
          <cell r="I66">
            <v>2028533</v>
          </cell>
          <cell r="J66">
            <v>2028533</v>
          </cell>
          <cell r="K66">
            <v>1984768</v>
          </cell>
          <cell r="L66">
            <v>1984768</v>
          </cell>
        </row>
        <row r="67">
          <cell r="C67">
            <v>55144</v>
          </cell>
          <cell r="G67">
            <v>11147</v>
          </cell>
          <cell r="H67">
            <v>11147</v>
          </cell>
          <cell r="I67">
            <v>10652</v>
          </cell>
          <cell r="J67">
            <v>10652</v>
          </cell>
          <cell r="K67">
            <v>10652</v>
          </cell>
          <cell r="L67">
            <v>10652</v>
          </cell>
        </row>
        <row r="68">
          <cell r="C68">
            <v>55149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C69">
            <v>55150</v>
          </cell>
          <cell r="G69">
            <v>41885</v>
          </cell>
          <cell r="H69">
            <v>41885</v>
          </cell>
          <cell r="I69">
            <v>32789</v>
          </cell>
          <cell r="J69">
            <v>32789</v>
          </cell>
          <cell r="K69">
            <v>32789</v>
          </cell>
          <cell r="L69">
            <v>32789</v>
          </cell>
        </row>
        <row r="70">
          <cell r="C70">
            <v>55159</v>
          </cell>
          <cell r="G70">
            <v>750</v>
          </cell>
          <cell r="H70">
            <v>750</v>
          </cell>
          <cell r="I70">
            <v>750</v>
          </cell>
          <cell r="J70">
            <v>750</v>
          </cell>
          <cell r="K70">
            <v>750</v>
          </cell>
          <cell r="L70">
            <v>750</v>
          </cell>
        </row>
        <row r="71">
          <cell r="C71">
            <v>55201</v>
          </cell>
          <cell r="G71">
            <v>301500</v>
          </cell>
          <cell r="H71">
            <v>301500</v>
          </cell>
          <cell r="I71">
            <v>320000</v>
          </cell>
          <cell r="J71">
            <v>320000</v>
          </cell>
          <cell r="K71">
            <v>320000</v>
          </cell>
          <cell r="L71">
            <v>320000</v>
          </cell>
        </row>
        <row r="72">
          <cell r="C72">
            <v>55234</v>
          </cell>
          <cell r="G72">
            <v>4282</v>
          </cell>
          <cell r="H72">
            <v>4282</v>
          </cell>
          <cell r="I72">
            <v>4282</v>
          </cell>
          <cell r="J72">
            <v>4282</v>
          </cell>
          <cell r="K72">
            <v>4282</v>
          </cell>
          <cell r="L72">
            <v>4282</v>
          </cell>
        </row>
        <row r="73">
          <cell r="C73">
            <v>55245</v>
          </cell>
          <cell r="G73">
            <v>34274</v>
          </cell>
          <cell r="H73">
            <v>34274</v>
          </cell>
          <cell r="I73">
            <v>75900</v>
          </cell>
          <cell r="J73">
            <v>75900</v>
          </cell>
          <cell r="K73">
            <v>75900</v>
          </cell>
          <cell r="L73">
            <v>75900</v>
          </cell>
        </row>
        <row r="74">
          <cell r="C74">
            <v>55252</v>
          </cell>
          <cell r="G74">
            <v>572</v>
          </cell>
          <cell r="H74">
            <v>572</v>
          </cell>
          <cell r="I74">
            <v>1482</v>
          </cell>
          <cell r="J74">
            <v>1482</v>
          </cell>
          <cell r="K74">
            <v>1482</v>
          </cell>
          <cell r="L74">
            <v>1482</v>
          </cell>
        </row>
        <row r="75">
          <cell r="C75">
            <v>55253</v>
          </cell>
          <cell r="G75">
            <v>311973</v>
          </cell>
          <cell r="H75">
            <v>311973</v>
          </cell>
          <cell r="I75">
            <v>311973</v>
          </cell>
          <cell r="J75">
            <v>311973</v>
          </cell>
          <cell r="K75">
            <v>135675</v>
          </cell>
          <cell r="L75">
            <v>135675</v>
          </cell>
        </row>
        <row r="76">
          <cell r="C76">
            <v>55255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</row>
        <row r="77">
          <cell r="C77">
            <v>55257</v>
          </cell>
          <cell r="G77">
            <v>0</v>
          </cell>
          <cell r="H77">
            <v>0</v>
          </cell>
          <cell r="I77">
            <v>8831.5</v>
          </cell>
          <cell r="J77">
            <v>8831.5</v>
          </cell>
          <cell r="K77">
            <v>8832</v>
          </cell>
          <cell r="L77">
            <v>8832</v>
          </cell>
        </row>
        <row r="78">
          <cell r="C78">
            <v>55258</v>
          </cell>
          <cell r="G78">
            <v>300</v>
          </cell>
          <cell r="H78">
            <v>300</v>
          </cell>
          <cell r="I78">
            <v>300</v>
          </cell>
          <cell r="J78">
            <v>300</v>
          </cell>
          <cell r="K78">
            <v>300</v>
          </cell>
          <cell r="L78">
            <v>300</v>
          </cell>
        </row>
        <row r="79">
          <cell r="C79">
            <v>55264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</row>
        <row r="80">
          <cell r="C80">
            <v>55265</v>
          </cell>
          <cell r="G80">
            <v>7440</v>
          </cell>
          <cell r="H80">
            <v>7440</v>
          </cell>
          <cell r="I80">
            <v>10186</v>
          </cell>
          <cell r="J80">
            <v>10186</v>
          </cell>
          <cell r="K80">
            <v>10186</v>
          </cell>
          <cell r="L80">
            <v>10186</v>
          </cell>
        </row>
        <row r="81">
          <cell r="C81">
            <v>55266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C82">
            <v>55268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</row>
        <row r="83">
          <cell r="C83">
            <v>55270</v>
          </cell>
          <cell r="G83">
            <v>2678</v>
          </cell>
          <cell r="H83">
            <v>2678</v>
          </cell>
          <cell r="I83">
            <v>3888</v>
          </cell>
          <cell r="J83">
            <v>3888</v>
          </cell>
          <cell r="K83">
            <v>3888</v>
          </cell>
          <cell r="L83">
            <v>3888</v>
          </cell>
        </row>
        <row r="84">
          <cell r="C84">
            <v>55279</v>
          </cell>
          <cell r="G84">
            <v>65418</v>
          </cell>
          <cell r="H84">
            <v>65418</v>
          </cell>
          <cell r="I84">
            <v>672</v>
          </cell>
          <cell r="J84">
            <v>672</v>
          </cell>
          <cell r="K84">
            <v>672</v>
          </cell>
          <cell r="L84">
            <v>672</v>
          </cell>
        </row>
        <row r="85">
          <cell r="C85">
            <v>55331</v>
          </cell>
          <cell r="G85">
            <v>158278</v>
          </cell>
          <cell r="H85">
            <v>158278</v>
          </cell>
          <cell r="I85">
            <v>135732</v>
          </cell>
          <cell r="J85">
            <v>135732</v>
          </cell>
          <cell r="K85">
            <v>135732</v>
          </cell>
          <cell r="L85">
            <v>135732</v>
          </cell>
        </row>
        <row r="86">
          <cell r="C86">
            <v>55347</v>
          </cell>
          <cell r="G86">
            <v>72436</v>
          </cell>
          <cell r="H86">
            <v>72436</v>
          </cell>
          <cell r="I86">
            <v>80064</v>
          </cell>
          <cell r="J86">
            <v>80064</v>
          </cell>
          <cell r="K86">
            <v>80064</v>
          </cell>
          <cell r="L86">
            <v>80064</v>
          </cell>
        </row>
        <row r="87">
          <cell r="C87">
            <v>55350</v>
          </cell>
          <cell r="G87">
            <v>3409</v>
          </cell>
          <cell r="H87">
            <v>3409</v>
          </cell>
          <cell r="I87">
            <v>1968</v>
          </cell>
          <cell r="J87">
            <v>1968</v>
          </cell>
          <cell r="K87">
            <v>1968</v>
          </cell>
          <cell r="L87">
            <v>1968</v>
          </cell>
        </row>
        <row r="88">
          <cell r="C88">
            <v>55351</v>
          </cell>
          <cell r="G88">
            <v>1309</v>
          </cell>
          <cell r="H88">
            <v>1309</v>
          </cell>
          <cell r="I88">
            <v>768</v>
          </cell>
          <cell r="J88">
            <v>768</v>
          </cell>
          <cell r="K88">
            <v>768</v>
          </cell>
          <cell r="L88">
            <v>768</v>
          </cell>
        </row>
        <row r="89">
          <cell r="C89">
            <v>55352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</row>
        <row r="90">
          <cell r="C90">
            <v>55353</v>
          </cell>
          <cell r="G90">
            <v>1596</v>
          </cell>
          <cell r="H90">
            <v>1596</v>
          </cell>
          <cell r="I90">
            <v>1596</v>
          </cell>
          <cell r="J90">
            <v>1596</v>
          </cell>
          <cell r="K90">
            <v>1596</v>
          </cell>
          <cell r="L90">
            <v>1596</v>
          </cell>
        </row>
        <row r="91">
          <cell r="C91">
            <v>56000</v>
          </cell>
          <cell r="G91">
            <v>1356519</v>
          </cell>
          <cell r="H91">
            <v>1356519</v>
          </cell>
          <cell r="I91">
            <v>1356519</v>
          </cell>
          <cell r="J91">
            <v>1356519</v>
          </cell>
          <cell r="K91">
            <v>1356519</v>
          </cell>
          <cell r="L91">
            <v>1356519</v>
          </cell>
        </row>
        <row r="92">
          <cell r="C92">
            <v>56780</v>
          </cell>
          <cell r="G92">
            <v>1356519</v>
          </cell>
          <cell r="H92">
            <v>1356519</v>
          </cell>
          <cell r="I92">
            <v>1356519</v>
          </cell>
          <cell r="J92">
            <v>1356519</v>
          </cell>
          <cell r="K92">
            <v>1356519</v>
          </cell>
          <cell r="L92">
            <v>1356519</v>
          </cell>
        </row>
        <row r="93">
          <cell r="C93">
            <v>58000</v>
          </cell>
          <cell r="G93">
            <v>3645836</v>
          </cell>
          <cell r="H93">
            <v>836</v>
          </cell>
          <cell r="I93">
            <v>1073</v>
          </cell>
          <cell r="J93">
            <v>1073</v>
          </cell>
          <cell r="K93">
            <v>9071645</v>
          </cell>
          <cell r="L93">
            <v>9071645</v>
          </cell>
        </row>
        <row r="94">
          <cell r="C94">
            <v>58077</v>
          </cell>
          <cell r="G94">
            <v>836</v>
          </cell>
          <cell r="H94">
            <v>836</v>
          </cell>
          <cell r="I94">
            <v>1073</v>
          </cell>
          <cell r="J94">
            <v>1073</v>
          </cell>
          <cell r="K94">
            <v>1073</v>
          </cell>
          <cell r="L94">
            <v>1073</v>
          </cell>
        </row>
        <row r="95">
          <cell r="C95">
            <v>58078</v>
          </cell>
          <cell r="G95">
            <v>3645000</v>
          </cell>
          <cell r="H95">
            <v>0</v>
          </cell>
          <cell r="I95">
            <v>0</v>
          </cell>
          <cell r="J95">
            <v>0</v>
          </cell>
          <cell r="K95">
            <v>9070572</v>
          </cell>
          <cell r="L95">
            <v>9070572</v>
          </cell>
        </row>
        <row r="96">
          <cell r="C96">
            <v>59800</v>
          </cell>
          <cell r="G96">
            <v>137489</v>
          </cell>
          <cell r="H96">
            <v>137489</v>
          </cell>
          <cell r="I96">
            <v>137489</v>
          </cell>
          <cell r="J96">
            <v>137489</v>
          </cell>
          <cell r="K96">
            <v>137489</v>
          </cell>
          <cell r="L96">
            <v>137489</v>
          </cell>
        </row>
        <row r="97">
          <cell r="C97">
            <v>59900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</row>
        <row r="98">
          <cell r="C98">
            <v>59895</v>
          </cell>
          <cell r="G98">
            <v>137489</v>
          </cell>
          <cell r="H98">
            <v>137489</v>
          </cell>
          <cell r="I98">
            <v>137489</v>
          </cell>
          <cell r="J98">
            <v>137489</v>
          </cell>
          <cell r="K98">
            <v>137489</v>
          </cell>
          <cell r="L98">
            <v>137489</v>
          </cell>
        </row>
        <row r="99">
          <cell r="C99" t="str">
            <v>TotalRev</v>
          </cell>
          <cell r="G99">
            <v>24736135</v>
          </cell>
          <cell r="H99">
            <v>24698745</v>
          </cell>
          <cell r="I99">
            <v>24481401</v>
          </cell>
          <cell r="J99">
            <v>24375275</v>
          </cell>
          <cell r="K99">
            <v>24621927</v>
          </cell>
          <cell r="L99">
            <v>24628180</v>
          </cell>
        </row>
        <row r="100">
          <cell r="C100" t="str">
            <v>TotalTaxes</v>
          </cell>
          <cell r="G100">
            <v>24394635</v>
          </cell>
          <cell r="H100">
            <v>24436245</v>
          </cell>
          <cell r="I100">
            <v>24203734</v>
          </cell>
          <cell r="J100">
            <v>24206275</v>
          </cell>
          <cell r="K100">
            <v>24344260</v>
          </cell>
          <cell r="L100">
            <v>24459180</v>
          </cell>
        </row>
        <row r="101">
          <cell r="C101">
            <v>31364</v>
          </cell>
          <cell r="G101">
            <v>2212234</v>
          </cell>
          <cell r="H101">
            <v>2256479</v>
          </cell>
          <cell r="I101">
            <v>2038062</v>
          </cell>
          <cell r="J101">
            <v>2061359</v>
          </cell>
          <cell r="K101">
            <v>1982897</v>
          </cell>
          <cell r="L101">
            <v>2012640</v>
          </cell>
        </row>
        <row r="102">
          <cell r="C102">
            <v>31741</v>
          </cell>
          <cell r="G102">
            <v>2397946</v>
          </cell>
          <cell r="H102">
            <v>2139946</v>
          </cell>
          <cell r="I102">
            <v>1880335</v>
          </cell>
          <cell r="J102">
            <v>1654694</v>
          </cell>
          <cell r="K102">
            <v>1970302</v>
          </cell>
          <cell r="L102">
            <v>1773272</v>
          </cell>
        </row>
        <row r="103">
          <cell r="C103">
            <v>31742</v>
          </cell>
          <cell r="G103">
            <v>16318639</v>
          </cell>
          <cell r="H103">
            <v>16504594</v>
          </cell>
          <cell r="I103">
            <v>16560533</v>
          </cell>
          <cell r="J103">
            <v>16687784</v>
          </cell>
          <cell r="K103">
            <v>16717944</v>
          </cell>
          <cell r="L103">
            <v>16918657</v>
          </cell>
        </row>
        <row r="104">
          <cell r="C104">
            <v>40003</v>
          </cell>
          <cell r="G104">
            <v>3465816</v>
          </cell>
          <cell r="H104">
            <v>3535226</v>
          </cell>
          <cell r="I104">
            <v>3724804</v>
          </cell>
          <cell r="J104">
            <v>3802438</v>
          </cell>
          <cell r="K104">
            <v>3673117</v>
          </cell>
          <cell r="L104">
            <v>3754611</v>
          </cell>
        </row>
        <row r="105">
          <cell r="C105" t="str">
            <v>TotalGrant</v>
          </cell>
          <cell r="G105">
            <v>94500</v>
          </cell>
          <cell r="H105">
            <v>94500</v>
          </cell>
          <cell r="I105">
            <v>100000</v>
          </cell>
          <cell r="J105">
            <v>100000</v>
          </cell>
          <cell r="K105">
            <v>100000</v>
          </cell>
          <cell r="L105">
            <v>100000</v>
          </cell>
        </row>
        <row r="106">
          <cell r="C106">
            <v>42081</v>
          </cell>
          <cell r="G106">
            <v>94500</v>
          </cell>
          <cell r="H106">
            <v>94500</v>
          </cell>
          <cell r="I106">
            <v>100000</v>
          </cell>
          <cell r="J106">
            <v>100000</v>
          </cell>
          <cell r="K106">
            <v>100000</v>
          </cell>
          <cell r="L106">
            <v>100000</v>
          </cell>
        </row>
        <row r="107">
          <cell r="C107" t="str">
            <v>TotalMisc</v>
          </cell>
          <cell r="G107">
            <v>247000</v>
          </cell>
          <cell r="H107">
            <v>168000</v>
          </cell>
          <cell r="I107">
            <v>177667</v>
          </cell>
          <cell r="J107">
            <v>69000</v>
          </cell>
          <cell r="K107">
            <v>177667</v>
          </cell>
          <cell r="L107">
            <v>69000</v>
          </cell>
        </row>
        <row r="108">
          <cell r="C108">
            <v>36111</v>
          </cell>
          <cell r="G108">
            <v>247000</v>
          </cell>
          <cell r="H108">
            <v>168000</v>
          </cell>
          <cell r="I108">
            <v>177667</v>
          </cell>
          <cell r="J108">
            <v>69000</v>
          </cell>
          <cell r="K108">
            <v>177667</v>
          </cell>
          <cell r="L108">
            <v>69000</v>
          </cell>
        </row>
        <row r="109">
          <cell r="C109">
            <v>36117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C110">
            <v>36118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</row>
        <row r="111">
          <cell r="C111">
            <v>36129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</row>
        <row r="112">
          <cell r="C112">
            <v>36134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</row>
        <row r="113">
          <cell r="C113">
            <v>36145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</row>
        <row r="114">
          <cell r="C114">
            <v>36999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nancial Summary Sheet"/>
      <sheetName val="Inventory"/>
      <sheetName val="Replacement Plan"/>
      <sheetName val="Replacement Analysi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 service"/>
      <sheetName val="Goals &amp; Core Bus"/>
      <sheetName val="DATA Tables"/>
      <sheetName val="data"/>
    </sheetNames>
    <sheetDataSet>
      <sheetData sheetId="0" refreshError="1"/>
      <sheetData sheetId="1" refreshError="1"/>
      <sheetData sheetId="2">
        <row r="3">
          <cell r="A3" t="str">
            <v>CSD</v>
          </cell>
        </row>
        <row r="4">
          <cell r="A4" t="str">
            <v>MHCADS</v>
          </cell>
        </row>
        <row r="5">
          <cell r="A5" t="str">
            <v>DD</v>
          </cell>
        </row>
        <row r="6">
          <cell r="A6" t="str">
            <v>DO</v>
          </cell>
        </row>
        <row r="7">
          <cell r="A7" t="str">
            <v>OPD</v>
          </cell>
        </row>
        <row r="11">
          <cell r="A11" t="str">
            <v>0350</v>
          </cell>
        </row>
        <row r="12">
          <cell r="A12">
            <v>351</v>
          </cell>
        </row>
        <row r="13">
          <cell r="A13" t="str">
            <v>0480</v>
          </cell>
        </row>
        <row r="14">
          <cell r="A14" t="str">
            <v>0681</v>
          </cell>
        </row>
        <row r="15">
          <cell r="A15" t="str">
            <v>0920</v>
          </cell>
        </row>
        <row r="16">
          <cell r="A16" t="str">
            <v>0924</v>
          </cell>
        </row>
        <row r="17">
          <cell r="A17" t="str">
            <v>0932</v>
          </cell>
        </row>
        <row r="18">
          <cell r="A18" t="str">
            <v>0933</v>
          </cell>
        </row>
        <row r="19">
          <cell r="A19" t="str">
            <v>0934</v>
          </cell>
        </row>
        <row r="20">
          <cell r="A20" t="str">
            <v>0935</v>
          </cell>
        </row>
        <row r="21">
          <cell r="A21" t="str">
            <v>0936</v>
          </cell>
        </row>
        <row r="22">
          <cell r="A22" t="str">
            <v>0940</v>
          </cell>
        </row>
        <row r="23">
          <cell r="A23" t="str">
            <v>0950</v>
          </cell>
        </row>
        <row r="24">
          <cell r="A24" t="str">
            <v>0952</v>
          </cell>
        </row>
        <row r="25">
          <cell r="A25" t="str">
            <v>0953</v>
          </cell>
        </row>
        <row r="26">
          <cell r="A26" t="str">
            <v>0960</v>
          </cell>
        </row>
        <row r="30">
          <cell r="A30">
            <v>1</v>
          </cell>
        </row>
        <row r="31">
          <cell r="A31">
            <v>2</v>
          </cell>
        </row>
        <row r="32">
          <cell r="A32">
            <v>3</v>
          </cell>
        </row>
        <row r="33">
          <cell r="A33">
            <v>4</v>
          </cell>
        </row>
        <row r="34">
          <cell r="A34">
            <v>5</v>
          </cell>
        </row>
        <row r="35">
          <cell r="A35">
            <v>6</v>
          </cell>
        </row>
        <row r="39">
          <cell r="A39">
            <v>1</v>
          </cell>
        </row>
        <row r="40">
          <cell r="A40">
            <v>2</v>
          </cell>
        </row>
        <row r="41">
          <cell r="A41">
            <v>3</v>
          </cell>
        </row>
        <row r="42">
          <cell r="A42">
            <v>4</v>
          </cell>
        </row>
        <row r="43">
          <cell r="A43">
            <v>5</v>
          </cell>
        </row>
        <row r="44">
          <cell r="A44">
            <v>6</v>
          </cell>
        </row>
        <row r="45">
          <cell r="A45">
            <v>7</v>
          </cell>
        </row>
        <row r="46">
          <cell r="A46">
            <v>8</v>
          </cell>
        </row>
        <row r="47">
          <cell r="A47">
            <v>9</v>
          </cell>
        </row>
        <row r="48">
          <cell r="A48">
            <v>10</v>
          </cell>
        </row>
        <row r="52">
          <cell r="A52" t="str">
            <v>Admin</v>
          </cell>
        </row>
        <row r="53">
          <cell r="A53" t="str">
            <v>Adult CJ interventions</v>
          </cell>
        </row>
        <row r="54">
          <cell r="A54" t="str">
            <v>Adult Diversion Beds</v>
          </cell>
        </row>
        <row r="55">
          <cell r="A55" t="str">
            <v>Affordable Housing</v>
          </cell>
        </row>
        <row r="56">
          <cell r="A56" t="str">
            <v xml:space="preserve">Assessment </v>
          </cell>
        </row>
        <row r="57">
          <cell r="A57" t="str">
            <v>Case Management</v>
          </cell>
        </row>
        <row r="58">
          <cell r="A58" t="str">
            <v xml:space="preserve">CCAP </v>
          </cell>
        </row>
        <row r="59">
          <cell r="A59" t="str">
            <v>CCS</v>
          </cell>
        </row>
        <row r="60">
          <cell r="A60" t="str">
            <v>CFIC</v>
          </cell>
        </row>
        <row r="61">
          <cell r="A61" t="str">
            <v>Chargeback Services</v>
          </cell>
        </row>
        <row r="62">
          <cell r="A62" t="str">
            <v>CHAT Unemployment</v>
          </cell>
        </row>
        <row r="63">
          <cell r="A63" t="str">
            <v>Child Development Serv.</v>
          </cell>
        </row>
        <row r="64">
          <cell r="A64" t="str">
            <v>Children's Diversion Beds</v>
          </cell>
        </row>
        <row r="65">
          <cell r="A65" t="str">
            <v>COD Services</v>
          </cell>
        </row>
        <row r="66">
          <cell r="A66" t="str">
            <v>Comm Dev Capital</v>
          </cell>
        </row>
        <row r="67">
          <cell r="A67" t="str">
            <v>Comm Support</v>
          </cell>
        </row>
        <row r="68">
          <cell r="A68" t="str">
            <v>Comm Based Care</v>
          </cell>
        </row>
        <row r="69">
          <cell r="A69" t="str">
            <v>Consultant Svcs</v>
          </cell>
        </row>
        <row r="70">
          <cell r="A70" t="str">
            <v>Consumer Conferences</v>
          </cell>
        </row>
        <row r="71">
          <cell r="A71" t="str">
            <v>Consumer Pilots</v>
          </cell>
        </row>
        <row r="72">
          <cell r="A72" t="str">
            <v>Court Transportation</v>
          </cell>
        </row>
        <row r="73">
          <cell r="A73" t="str">
            <v>Crisis Services</v>
          </cell>
        </row>
        <row r="74">
          <cell r="A74" t="str">
            <v>CTU</v>
          </cell>
        </row>
        <row r="75">
          <cell r="A75" t="str">
            <v>CX Underexpenditure</v>
          </cell>
        </row>
        <row r="76">
          <cell r="A76" t="str">
            <v>DCFS</v>
          </cell>
        </row>
        <row r="77">
          <cell r="A77" t="str">
            <v>DD Indiv and Fam Asst</v>
          </cell>
        </row>
        <row r="78">
          <cell r="A78" t="str">
            <v>Detox</v>
          </cell>
        </row>
        <row r="79">
          <cell r="A79" t="str">
            <v xml:space="preserve">Drug Court </v>
          </cell>
        </row>
        <row r="80">
          <cell r="A80" t="str">
            <v>DV Victim Services</v>
          </cell>
        </row>
        <row r="81">
          <cell r="A81" t="str">
            <v>E&amp;T</v>
          </cell>
        </row>
        <row r="82">
          <cell r="A82" t="str">
            <v>Early Headstart</v>
          </cell>
        </row>
        <row r="83">
          <cell r="A83" t="str">
            <v>Emergency Financial Assistance</v>
          </cell>
        </row>
        <row r="84">
          <cell r="A84" t="str">
            <v>Employment</v>
          </cell>
        </row>
        <row r="85">
          <cell r="A85" t="str">
            <v>Emerg S &amp; Trans Housing</v>
          </cell>
        </row>
        <row r="86">
          <cell r="A86" t="str">
            <v>GAU Cost Offset Study</v>
          </cell>
        </row>
        <row r="87">
          <cell r="A87" t="str">
            <v>High Risk Youth Interventions</v>
          </cell>
        </row>
        <row r="88">
          <cell r="A88" t="str">
            <v>HIPAA</v>
          </cell>
        </row>
        <row r="89">
          <cell r="A89" t="str">
            <v>Homelessness Prevention</v>
          </cell>
        </row>
        <row r="90">
          <cell r="A90" t="str">
            <v>Hospital Liaisons</v>
          </cell>
        </row>
        <row r="91">
          <cell r="A91" t="str">
            <v>Housing</v>
          </cell>
        </row>
        <row r="92">
          <cell r="A92" t="str">
            <v>ICS</v>
          </cell>
        </row>
        <row r="93">
          <cell r="A93" t="str">
            <v>ICSRP</v>
          </cell>
        </row>
        <row r="94">
          <cell r="A94" t="str">
            <v>Indigent Defense</v>
          </cell>
        </row>
        <row r="95">
          <cell r="A95" t="str">
            <v>Information and Referral</v>
          </cell>
        </row>
        <row r="96">
          <cell r="A96" t="str">
            <v>Interpretation Svcs</v>
          </cell>
        </row>
        <row r="97">
          <cell r="A97" t="str">
            <v>IST</v>
          </cell>
        </row>
        <row r="98">
          <cell r="A98" t="str">
            <v>ITIEP Services</v>
          </cell>
        </row>
        <row r="99">
          <cell r="A99" t="str">
            <v>ITS</v>
          </cell>
        </row>
        <row r="100">
          <cell r="A100" t="str">
            <v>MH Court Liaison</v>
          </cell>
        </row>
        <row r="101">
          <cell r="A101" t="str">
            <v>MPC</v>
          </cell>
        </row>
        <row r="102">
          <cell r="A102" t="str">
            <v>Muckleshoot Tribe</v>
          </cell>
        </row>
        <row r="103">
          <cell r="A103" t="str">
            <v>Ombuds Service</v>
          </cell>
        </row>
        <row r="104">
          <cell r="A104" t="str">
            <v>One-Time Development</v>
          </cell>
        </row>
        <row r="105">
          <cell r="A105" t="str">
            <v>Public Health Programs/Prevention</v>
          </cell>
        </row>
        <row r="106">
          <cell r="A106" t="str">
            <v>QRT</v>
          </cell>
        </row>
        <row r="107">
          <cell r="A107" t="str">
            <v>Residential Services</v>
          </cell>
        </row>
        <row r="108">
          <cell r="A108" t="str">
            <v>Senior Services</v>
          </cell>
        </row>
        <row r="109">
          <cell r="A109" t="str">
            <v>Sexual Assault Victim Services</v>
          </cell>
        </row>
        <row r="110">
          <cell r="A110" t="str">
            <v>Snoqulamie Tribe</v>
          </cell>
        </row>
        <row r="111">
          <cell r="A111" t="str">
            <v>Sobering Services</v>
          </cell>
        </row>
        <row r="112">
          <cell r="A112" t="str">
            <v>Stay in School Programs</v>
          </cell>
        </row>
        <row r="113">
          <cell r="A113" t="str">
            <v>STFY</v>
          </cell>
        </row>
        <row r="114">
          <cell r="A114" t="str">
            <v>Stigma Reduction Program</v>
          </cell>
        </row>
        <row r="115">
          <cell r="A115" t="str">
            <v>Ther Child Care &amp; Nursery</v>
          </cell>
        </row>
        <row r="116">
          <cell r="A116" t="str">
            <v>Title XIX Only contracts</v>
          </cell>
        </row>
        <row r="117">
          <cell r="A117" t="str">
            <v>Training</v>
          </cell>
        </row>
        <row r="118">
          <cell r="A118" t="str">
            <v>Training</v>
          </cell>
        </row>
        <row r="119">
          <cell r="A119" t="str">
            <v>Transportation and Triage</v>
          </cell>
        </row>
        <row r="120">
          <cell r="A120" t="str">
            <v>Treatment Services</v>
          </cell>
        </row>
        <row r="121">
          <cell r="A121" t="str">
            <v>TXIX App Prep in Jail</v>
          </cell>
        </row>
        <row r="122">
          <cell r="A122" t="str">
            <v>Unallocated</v>
          </cell>
        </row>
        <row r="123">
          <cell r="A123" t="str">
            <v>Uncontracted</v>
          </cell>
        </row>
        <row r="124">
          <cell r="A124" t="str">
            <v>Unincorporated Area Councils</v>
          </cell>
        </row>
        <row r="125">
          <cell r="A125" t="str">
            <v>Veterans mental health services</v>
          </cell>
        </row>
        <row r="126">
          <cell r="A126" t="str">
            <v>Veterans screening &amp; administration</v>
          </cell>
        </row>
        <row r="127">
          <cell r="A127" t="str">
            <v>Wait List Management Project</v>
          </cell>
        </row>
        <row r="128">
          <cell r="A128" t="str">
            <v>WASBIRT</v>
          </cell>
        </row>
        <row r="129">
          <cell r="A129" t="str">
            <v>Women's Advisory Board</v>
          </cell>
        </row>
        <row r="130">
          <cell r="A130" t="str">
            <v>Work Training</v>
          </cell>
        </row>
        <row r="131">
          <cell r="A131" t="str">
            <v>WTP administration</v>
          </cell>
        </row>
        <row r="132">
          <cell r="A132" t="str">
            <v>Youth Builld</v>
          </cell>
        </row>
        <row r="133">
          <cell r="A133" t="str">
            <v>Youth CJ Interventions</v>
          </cell>
        </row>
        <row r="134">
          <cell r="A134" t="str">
            <v>Youth Employment Services Contingency</v>
          </cell>
        </row>
        <row r="135">
          <cell r="A135" t="str">
            <v>Youth Prevention</v>
          </cell>
        </row>
        <row r="140">
          <cell r="A140" t="str">
            <v>CFSA</v>
          </cell>
        </row>
        <row r="141">
          <cell r="A141" t="str">
            <v>CJ</v>
          </cell>
        </row>
        <row r="142">
          <cell r="A142" t="str">
            <v>County fees</v>
          </cell>
        </row>
        <row r="143">
          <cell r="A143" t="str">
            <v>CX</v>
          </cell>
        </row>
        <row r="144">
          <cell r="A144" t="str">
            <v>Federal grants &amp; entitlements</v>
          </cell>
        </row>
        <row r="145">
          <cell r="A145" t="str">
            <v>Federal indirect grants &amp; entitlements</v>
          </cell>
        </row>
        <row r="146">
          <cell r="A146" t="str">
            <v>Interfunds</v>
          </cell>
        </row>
        <row r="147">
          <cell r="A147" t="str">
            <v>Intergovernmental</v>
          </cell>
        </row>
        <row r="148">
          <cell r="A148" t="str">
            <v>Millage</v>
          </cell>
        </row>
        <row r="149">
          <cell r="A149" t="str">
            <v>State grants &amp; entitlements</v>
          </cell>
        </row>
        <row r="154">
          <cell r="A154" t="str">
            <v>Regional</v>
          </cell>
        </row>
        <row r="155">
          <cell r="A155" t="str">
            <v>Urban Unincorporated</v>
          </cell>
        </row>
        <row r="156">
          <cell r="A156" t="str">
            <v>Rural Unincorporated</v>
          </cell>
        </row>
        <row r="157">
          <cell r="A157" t="str">
            <v>Local City</v>
          </cell>
        </row>
        <row r="158">
          <cell r="A158" t="str">
            <v>Contracts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1 Rev PRO Sum 10-14"/>
      <sheetName val="pp2011 Low Org Alloc Summary"/>
      <sheetName val="pp2011 Table 09 Basis"/>
      <sheetName val="2011 DCHS (0935) Alloc 4-13"/>
      <sheetName val="11 Tables 09 Trial Balance 4-13"/>
      <sheetName val="pp11 Rev PSQ SumAdj 8-27"/>
      <sheetName val="pp11 Rev PSQ Summary"/>
      <sheetName val="11 Tables 09 Trial Balance 4-12"/>
      <sheetName val="0987&amp;0983 xtb 2010"/>
      <sheetName val="2010 Budget 0987 &amp; 0983"/>
      <sheetName val="2011 Program Sort"/>
      <sheetName val="2011 DCHS (0935) Alloc 4-13ver1"/>
      <sheetName val="2011 April 13 DRAFT to ml"/>
      <sheetName val="2010 ADO - IT SDM 2-11"/>
      <sheetName val="pp10 Rev REQ Summary7-28"/>
      <sheetName val="2011 Low Org Alloc Summary4-13"/>
      <sheetName val="2011 Table 09 Basis4-13"/>
      <sheetName val="2011 Rev PSQ Summary4-13"/>
      <sheetName val="11 Rev PSQ Sum 7-28"/>
    </sheetNames>
    <sheetDataSet>
      <sheetData sheetId="0" refreshError="1"/>
      <sheetData sheetId="1" refreshError="1"/>
      <sheetData sheetId="2" refreshError="1"/>
      <sheetData sheetId="3">
        <row r="25">
          <cell r="R25">
            <v>0</v>
          </cell>
        </row>
        <row r="26">
          <cell r="R26">
            <v>7148</v>
          </cell>
        </row>
        <row r="48">
          <cell r="R48">
            <v>6632</v>
          </cell>
        </row>
        <row r="49">
          <cell r="R49">
            <v>20270</v>
          </cell>
        </row>
        <row r="71">
          <cell r="R71">
            <v>899</v>
          </cell>
        </row>
        <row r="72">
          <cell r="R72">
            <v>3136</v>
          </cell>
        </row>
      </sheetData>
      <sheetData sheetId="4">
        <row r="4">
          <cell r="F4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">
          <cell r="O1">
            <v>0</v>
          </cell>
        </row>
        <row r="2">
          <cell r="J2">
            <v>0</v>
          </cell>
          <cell r="L2">
            <v>0</v>
          </cell>
          <cell r="N2">
            <v>0</v>
          </cell>
          <cell r="Q2">
            <v>0</v>
          </cell>
          <cell r="R2">
            <v>2564693</v>
          </cell>
        </row>
        <row r="12">
          <cell r="R12">
            <v>24071</v>
          </cell>
        </row>
        <row r="16">
          <cell r="R16">
            <v>53943</v>
          </cell>
        </row>
        <row r="22">
          <cell r="R22">
            <v>0</v>
          </cell>
        </row>
        <row r="25">
          <cell r="R25">
            <v>0</v>
          </cell>
        </row>
        <row r="34">
          <cell r="R34">
            <v>72509</v>
          </cell>
        </row>
        <row r="38">
          <cell r="R38">
            <v>40955</v>
          </cell>
        </row>
        <row r="44">
          <cell r="R44">
            <v>0</v>
          </cell>
        </row>
        <row r="47">
          <cell r="R47">
            <v>43391</v>
          </cell>
        </row>
        <row r="56">
          <cell r="R56">
            <v>13462</v>
          </cell>
        </row>
        <row r="60">
          <cell r="R60">
            <v>6989</v>
          </cell>
        </row>
        <row r="66">
          <cell r="R66">
            <v>563</v>
          </cell>
        </row>
        <row r="69">
          <cell r="R69">
            <v>5948</v>
          </cell>
        </row>
        <row r="103">
          <cell r="E103">
            <v>2564698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9 REQ Sum Revised 6-25-08"/>
      <sheetName val="Scenario Summary 6-25"/>
      <sheetName val="09 REQ Allocation Table"/>
      <sheetName val="09 REQ Sum Corrected 6-24-08"/>
      <sheetName val="Scenario Summary 6-24"/>
      <sheetName val="09 REQ Summary DCHS 0935"/>
      <sheetName val="09PSQ Summary DCHS 0935"/>
      <sheetName val="09PSQ Allocation Tables ver1"/>
      <sheetName val="ESSBASE PSQ XTB"/>
      <sheetName val="Tables Trial Balance 6-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ory"/>
      <sheetName val="Replacement Plan"/>
      <sheetName val="Replacement Analysis"/>
      <sheetName val="Financial Summary Sheet"/>
    </sheetNames>
    <sheetDataSet>
      <sheetData sheetId="0" refreshError="1"/>
      <sheetData sheetId="1" refreshError="1"/>
      <sheetData sheetId="2" refreshError="1">
        <row r="8">
          <cell r="B8" t="str">
            <v>1. Defer replacing to 2011 (PCs or servers)</v>
          </cell>
        </row>
        <row r="9">
          <cell r="B9" t="str">
            <v>2. Locate surplus equipment in IT asset management system (PCs or servers)</v>
          </cell>
        </row>
        <row r="10">
          <cell r="B10" t="str">
            <v>3. Purchase alternative workstations as replacement (PCs)</v>
          </cell>
        </row>
        <row r="11">
          <cell r="B11" t="str">
            <v>4. Request CIO exception for new PC replacing failing computers</v>
          </cell>
        </row>
        <row r="12">
          <cell r="B12" t="str">
            <v>5. Request CIO  exception for new PC to meet ABT requirements</v>
          </cell>
        </row>
        <row r="13">
          <cell r="B13" t="str">
            <v>6. Migrate stand-alone servers to virtual servers</v>
          </cell>
        </row>
        <row r="14">
          <cell r="B14" t="str">
            <v>7. Consolidate like servers</v>
          </cell>
        </row>
        <row r="15">
          <cell r="B15" t="str">
            <v xml:space="preserve">8. Request CIO exception for new server </v>
          </cell>
        </row>
        <row r="16">
          <cell r="B16" t="str">
            <v xml:space="preserve">9. </v>
          </cell>
        </row>
        <row r="17">
          <cell r="B17" t="str">
            <v xml:space="preserve">10. </v>
          </cell>
        </row>
        <row r="18">
          <cell r="B18" t="str">
            <v xml:space="preserve">11. </v>
          </cell>
        </row>
        <row r="19">
          <cell r="B19" t="str">
            <v>12.</v>
          </cell>
        </row>
        <row r="20">
          <cell r="B20" t="str">
            <v>13</v>
          </cell>
        </row>
        <row r="21">
          <cell r="B21" t="str">
            <v xml:space="preserve">14. </v>
          </cell>
        </row>
        <row r="22">
          <cell r="B22" t="str">
            <v xml:space="preserve">15. </v>
          </cell>
        </row>
        <row r="23">
          <cell r="B23" t="str">
            <v>16.</v>
          </cell>
        </row>
        <row r="24">
          <cell r="B24" t="str">
            <v>17.</v>
          </cell>
        </row>
        <row r="25">
          <cell r="B25" t="str">
            <v>18.</v>
          </cell>
        </row>
        <row r="26">
          <cell r="B26" t="str">
            <v>19</v>
          </cell>
        </row>
        <row r="27">
          <cell r="B27" t="str">
            <v>20.</v>
          </cell>
        </row>
      </sheetData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dIndex"/>
      <sheetName val="Appro_Sections"/>
      <sheetName val="BudgetTransparency"/>
      <sheetName val="BT Sections"/>
      <sheetName val="(5) Project by Fund-pivot"/>
    </sheetNames>
    <sheetDataSet>
      <sheetData sheetId="0" refreshError="1"/>
      <sheetData sheetId="1" refreshError="1">
        <row r="7">
          <cell r="B7" t="str">
            <v>Appro</v>
          </cell>
          <cell r="C7" t="str">
            <v>Section</v>
          </cell>
          <cell r="D7" t="str">
            <v>Dept</v>
          </cell>
          <cell r="E7" t="str">
            <v>Program Area</v>
          </cell>
          <cell r="F7" t="str">
            <v>Biennial</v>
          </cell>
          <cell r="G7" t="str">
            <v>ID</v>
          </cell>
          <cell r="H7" t="str">
            <v>Fund</v>
          </cell>
          <cell r="I7" t="str">
            <v>Fund Name</v>
          </cell>
          <cell r="J7" t="str">
            <v>Appro Name</v>
          </cell>
          <cell r="K7" t="str">
            <v>Expenditures</v>
          </cell>
          <cell r="L7" t="str">
            <v>FTE</v>
          </cell>
          <cell r="M7" t="str">
            <v>Revenues</v>
          </cell>
          <cell r="N7" t="str">
            <v>TLPs</v>
          </cell>
        </row>
        <row r="8">
          <cell r="B8" t="str">
            <v>0010</v>
          </cell>
          <cell r="C8">
            <v>5</v>
          </cell>
          <cell r="D8" t="str">
            <v>01</v>
          </cell>
          <cell r="E8" t="str">
            <v>GG</v>
          </cell>
          <cell r="F8" t="str">
            <v>N</v>
          </cell>
          <cell r="G8">
            <v>5</v>
          </cell>
          <cell r="H8" t="str">
            <v>0010</v>
          </cell>
          <cell r="I8" t="str">
            <v>General</v>
          </cell>
          <cell r="J8" t="str">
            <v>County Council</v>
          </cell>
          <cell r="K8">
            <v>5079383</v>
          </cell>
          <cell r="L8">
            <v>57</v>
          </cell>
          <cell r="M8">
            <v>0</v>
          </cell>
          <cell r="N8">
            <v>0</v>
          </cell>
        </row>
        <row r="9">
          <cell r="B9" t="str">
            <v>0020</v>
          </cell>
          <cell r="C9">
            <v>6</v>
          </cell>
          <cell r="D9" t="str">
            <v>01</v>
          </cell>
          <cell r="E9" t="str">
            <v>GG</v>
          </cell>
          <cell r="F9" t="str">
            <v>N</v>
          </cell>
          <cell r="G9">
            <v>6</v>
          </cell>
          <cell r="H9" t="str">
            <v>0010</v>
          </cell>
          <cell r="I9" t="str">
            <v>General</v>
          </cell>
          <cell r="J9" t="str">
            <v>Council Administration</v>
          </cell>
          <cell r="K9">
            <v>8450211</v>
          </cell>
          <cell r="L9">
            <v>61.1</v>
          </cell>
          <cell r="M9">
            <v>0</v>
          </cell>
          <cell r="N9">
            <v>2</v>
          </cell>
        </row>
        <row r="10">
          <cell r="B10" t="str">
            <v>0030</v>
          </cell>
          <cell r="C10">
            <v>7</v>
          </cell>
          <cell r="D10" t="str">
            <v>01</v>
          </cell>
          <cell r="E10" t="str">
            <v>GG</v>
          </cell>
          <cell r="F10" t="str">
            <v>N</v>
          </cell>
          <cell r="G10">
            <v>7</v>
          </cell>
          <cell r="H10" t="str">
            <v>0010</v>
          </cell>
          <cell r="I10" t="str">
            <v>General</v>
          </cell>
          <cell r="J10" t="str">
            <v>Hearing Examiner</v>
          </cell>
          <cell r="K10">
            <v>608059</v>
          </cell>
          <cell r="L10">
            <v>5</v>
          </cell>
          <cell r="M10">
            <v>0</v>
          </cell>
          <cell r="N10">
            <v>0</v>
          </cell>
        </row>
        <row r="11">
          <cell r="B11" t="str">
            <v>0040</v>
          </cell>
          <cell r="C11">
            <v>8</v>
          </cell>
          <cell r="D11" t="str">
            <v>01</v>
          </cell>
          <cell r="E11" t="str">
            <v>GG</v>
          </cell>
          <cell r="F11" t="str">
            <v>N</v>
          </cell>
          <cell r="G11">
            <v>8</v>
          </cell>
          <cell r="H11" t="str">
            <v>0010</v>
          </cell>
          <cell r="I11" t="str">
            <v>General</v>
          </cell>
          <cell r="J11" t="str">
            <v>County Auditor</v>
          </cell>
          <cell r="K11">
            <v>1576130</v>
          </cell>
          <cell r="L11">
            <v>16.899999999999999</v>
          </cell>
          <cell r="M11">
            <v>0</v>
          </cell>
          <cell r="N11">
            <v>2</v>
          </cell>
        </row>
        <row r="12">
          <cell r="B12" t="str">
            <v>0050</v>
          </cell>
          <cell r="C12">
            <v>9</v>
          </cell>
          <cell r="D12" t="str">
            <v>01</v>
          </cell>
          <cell r="E12" t="str">
            <v>GG</v>
          </cell>
          <cell r="F12" t="str">
            <v>N</v>
          </cell>
          <cell r="G12">
            <v>9</v>
          </cell>
          <cell r="H12" t="str">
            <v>0010</v>
          </cell>
          <cell r="I12" t="str">
            <v>General</v>
          </cell>
          <cell r="J12" t="str">
            <v>Ombudsman/Tax Advisor</v>
          </cell>
          <cell r="K12">
            <v>1146556</v>
          </cell>
          <cell r="L12">
            <v>11</v>
          </cell>
          <cell r="M12">
            <v>0</v>
          </cell>
          <cell r="N12">
            <v>0</v>
          </cell>
        </row>
        <row r="13">
          <cell r="B13" t="str">
            <v>0060</v>
          </cell>
          <cell r="C13">
            <v>10</v>
          </cell>
          <cell r="D13" t="str">
            <v>01</v>
          </cell>
          <cell r="E13" t="str">
            <v>GG</v>
          </cell>
          <cell r="F13" t="str">
            <v>N</v>
          </cell>
          <cell r="G13">
            <v>10</v>
          </cell>
          <cell r="H13" t="str">
            <v>0010</v>
          </cell>
          <cell r="I13" t="str">
            <v>General</v>
          </cell>
          <cell r="J13" t="str">
            <v>King County Civic Television</v>
          </cell>
          <cell r="K13">
            <v>625502</v>
          </cell>
          <cell r="L13">
            <v>7</v>
          </cell>
          <cell r="M13">
            <v>0</v>
          </cell>
          <cell r="N13">
            <v>0</v>
          </cell>
        </row>
        <row r="14">
          <cell r="B14" t="str">
            <v>0070</v>
          </cell>
          <cell r="C14">
            <v>11</v>
          </cell>
          <cell r="D14" t="str">
            <v>01</v>
          </cell>
          <cell r="E14" t="str">
            <v>GG</v>
          </cell>
          <cell r="F14" t="str">
            <v>N</v>
          </cell>
          <cell r="G14">
            <v>11</v>
          </cell>
          <cell r="H14" t="str">
            <v>0010</v>
          </cell>
          <cell r="I14" t="str">
            <v>General</v>
          </cell>
          <cell r="J14" t="str">
            <v>Board of Appeals</v>
          </cell>
          <cell r="K14">
            <v>651907</v>
          </cell>
          <cell r="L14">
            <v>4</v>
          </cell>
          <cell r="M14">
            <v>0</v>
          </cell>
          <cell r="N14">
            <v>0</v>
          </cell>
        </row>
        <row r="15">
          <cell r="B15" t="str">
            <v>0085</v>
          </cell>
          <cell r="C15">
            <v>12</v>
          </cell>
          <cell r="D15" t="str">
            <v>01</v>
          </cell>
          <cell r="E15" t="str">
            <v>GG</v>
          </cell>
          <cell r="F15" t="str">
            <v>N</v>
          </cell>
          <cell r="G15">
            <v>12</v>
          </cell>
          <cell r="H15" t="str">
            <v>0010</v>
          </cell>
          <cell r="I15" t="str">
            <v>General</v>
          </cell>
          <cell r="J15" t="str">
            <v>Office of Law Enforcement Oversight</v>
          </cell>
          <cell r="K15">
            <v>357042</v>
          </cell>
          <cell r="L15">
            <v>4</v>
          </cell>
          <cell r="M15">
            <v>0</v>
          </cell>
          <cell r="N15">
            <v>0</v>
          </cell>
        </row>
        <row r="16">
          <cell r="B16" t="str">
            <v>0087</v>
          </cell>
          <cell r="C16">
            <v>13</v>
          </cell>
          <cell r="D16" t="str">
            <v>01</v>
          </cell>
          <cell r="E16" t="str">
            <v>GG</v>
          </cell>
          <cell r="F16" t="str">
            <v>N</v>
          </cell>
          <cell r="G16">
            <v>13</v>
          </cell>
          <cell r="H16" t="str">
            <v>0010</v>
          </cell>
          <cell r="I16" t="str">
            <v>General</v>
          </cell>
          <cell r="J16" t="str">
            <v>Office of Economic and Financial Analysis</v>
          </cell>
          <cell r="K16">
            <v>308902</v>
          </cell>
          <cell r="L16">
            <v>2.5</v>
          </cell>
          <cell r="M16">
            <v>0</v>
          </cell>
          <cell r="N16">
            <v>0</v>
          </cell>
        </row>
        <row r="17">
          <cell r="B17" t="str">
            <v>0110</v>
          </cell>
          <cell r="C17">
            <v>14</v>
          </cell>
          <cell r="D17" t="str">
            <v>11</v>
          </cell>
          <cell r="E17" t="str">
            <v>GG</v>
          </cell>
          <cell r="F17" t="str">
            <v>N</v>
          </cell>
          <cell r="G17">
            <v>14</v>
          </cell>
          <cell r="H17" t="str">
            <v>0010</v>
          </cell>
          <cell r="I17" t="str">
            <v>General</v>
          </cell>
          <cell r="J17" t="str">
            <v>County Executive</v>
          </cell>
          <cell r="K17">
            <v>322596</v>
          </cell>
          <cell r="L17">
            <v>2</v>
          </cell>
          <cell r="M17">
            <v>0</v>
          </cell>
          <cell r="N17">
            <v>0</v>
          </cell>
        </row>
        <row r="18">
          <cell r="B18" t="str">
            <v>0120</v>
          </cell>
          <cell r="C18">
            <v>15</v>
          </cell>
          <cell r="D18" t="str">
            <v>11</v>
          </cell>
          <cell r="E18" t="str">
            <v>GG</v>
          </cell>
          <cell r="F18" t="str">
            <v>N</v>
          </cell>
          <cell r="G18">
            <v>15</v>
          </cell>
          <cell r="H18" t="str">
            <v>0010</v>
          </cell>
          <cell r="I18" t="str">
            <v>General</v>
          </cell>
          <cell r="J18" t="str">
            <v>Office of the Executive</v>
          </cell>
          <cell r="K18">
            <v>3135504</v>
          </cell>
          <cell r="L18">
            <v>20</v>
          </cell>
          <cell r="M18">
            <v>0</v>
          </cell>
          <cell r="N18">
            <v>0</v>
          </cell>
        </row>
        <row r="19">
          <cell r="B19" t="str">
            <v>0140</v>
          </cell>
          <cell r="C19">
            <v>16</v>
          </cell>
          <cell r="D19" t="str">
            <v>11</v>
          </cell>
          <cell r="E19" t="str">
            <v>GG</v>
          </cell>
          <cell r="F19" t="str">
            <v>N</v>
          </cell>
          <cell r="G19">
            <v>16</v>
          </cell>
          <cell r="H19" t="str">
            <v>0010</v>
          </cell>
          <cell r="I19" t="str">
            <v>General</v>
          </cell>
          <cell r="J19" t="str">
            <v>Office of Management and Budget</v>
          </cell>
          <cell r="K19">
            <v>4180975</v>
          </cell>
          <cell r="L19">
            <v>31</v>
          </cell>
          <cell r="M19">
            <v>80950</v>
          </cell>
          <cell r="N19">
            <v>0</v>
          </cell>
        </row>
        <row r="20">
          <cell r="B20" t="str">
            <v>0150</v>
          </cell>
          <cell r="C20">
            <v>17</v>
          </cell>
          <cell r="D20" t="str">
            <v>40</v>
          </cell>
          <cell r="E20" t="str">
            <v>GG</v>
          </cell>
          <cell r="F20" t="str">
            <v>N</v>
          </cell>
          <cell r="G20">
            <v>17</v>
          </cell>
          <cell r="H20" t="str">
            <v>0010</v>
          </cell>
          <cell r="I20" t="str">
            <v>General</v>
          </cell>
          <cell r="J20" t="str">
            <v>Finance - GF</v>
          </cell>
          <cell r="K20">
            <v>3902998</v>
          </cell>
          <cell r="L20">
            <v>0</v>
          </cell>
          <cell r="M20">
            <v>419581845</v>
          </cell>
          <cell r="N20">
            <v>0</v>
          </cell>
        </row>
        <row r="21">
          <cell r="B21" t="str">
            <v>0180</v>
          </cell>
          <cell r="C21">
            <v>18</v>
          </cell>
          <cell r="D21" t="str">
            <v>11</v>
          </cell>
          <cell r="E21" t="str">
            <v>GG</v>
          </cell>
          <cell r="F21" t="str">
            <v>N</v>
          </cell>
          <cell r="G21">
            <v>18</v>
          </cell>
          <cell r="H21" t="str">
            <v>0010</v>
          </cell>
          <cell r="I21" t="str">
            <v>General</v>
          </cell>
          <cell r="J21" t="str">
            <v>Office of Strategic Planning and Performance Management</v>
          </cell>
          <cell r="K21">
            <v>3587019</v>
          </cell>
          <cell r="L21">
            <v>25</v>
          </cell>
          <cell r="M21">
            <v>22858</v>
          </cell>
          <cell r="N21">
            <v>0</v>
          </cell>
        </row>
        <row r="22">
          <cell r="B22" t="str">
            <v>0200</v>
          </cell>
          <cell r="C22">
            <v>19</v>
          </cell>
          <cell r="D22" t="str">
            <v>20</v>
          </cell>
          <cell r="E22" t="str">
            <v>LSJ</v>
          </cell>
          <cell r="F22" t="str">
            <v>N</v>
          </cell>
          <cell r="G22">
            <v>19</v>
          </cell>
          <cell r="H22" t="str">
            <v>0010</v>
          </cell>
          <cell r="I22" t="str">
            <v>General</v>
          </cell>
          <cell r="J22" t="str">
            <v>Sheriff</v>
          </cell>
          <cell r="K22">
            <v>141664098</v>
          </cell>
          <cell r="L22">
            <v>1053</v>
          </cell>
          <cell r="M22">
            <v>71014619</v>
          </cell>
          <cell r="N22">
            <v>0</v>
          </cell>
        </row>
        <row r="23">
          <cell r="B23" t="str">
            <v>0205</v>
          </cell>
          <cell r="C23">
            <v>20</v>
          </cell>
          <cell r="D23" t="str">
            <v>20</v>
          </cell>
          <cell r="E23" t="str">
            <v>LSJ</v>
          </cell>
          <cell r="F23" t="str">
            <v>N</v>
          </cell>
          <cell r="G23">
            <v>20</v>
          </cell>
          <cell r="H23" t="str">
            <v>0010</v>
          </cell>
          <cell r="I23" t="str">
            <v>General</v>
          </cell>
          <cell r="J23" t="str">
            <v>Drug Enforcement Forfeits</v>
          </cell>
          <cell r="K23">
            <v>861174</v>
          </cell>
          <cell r="L23">
            <v>2</v>
          </cell>
          <cell r="M23">
            <v>950000</v>
          </cell>
          <cell r="N23">
            <v>0</v>
          </cell>
        </row>
        <row r="24">
          <cell r="B24" t="str">
            <v>0401</v>
          </cell>
          <cell r="C24">
            <v>21</v>
          </cell>
          <cell r="D24" t="str">
            <v>40</v>
          </cell>
          <cell r="E24" t="str">
            <v>LSJ</v>
          </cell>
          <cell r="F24" t="str">
            <v>N</v>
          </cell>
          <cell r="G24">
            <v>21</v>
          </cell>
          <cell r="H24" t="str">
            <v>0010</v>
          </cell>
          <cell r="I24" t="str">
            <v>General</v>
          </cell>
          <cell r="J24" t="str">
            <v>Office of Emergency Management</v>
          </cell>
          <cell r="K24">
            <v>1315793</v>
          </cell>
          <cell r="L24">
            <v>4</v>
          </cell>
          <cell r="M24">
            <v>0</v>
          </cell>
          <cell r="N24">
            <v>0</v>
          </cell>
        </row>
        <row r="25">
          <cell r="B25" t="str">
            <v>0417</v>
          </cell>
          <cell r="C25">
            <v>22</v>
          </cell>
          <cell r="D25" t="str">
            <v>40</v>
          </cell>
          <cell r="E25" t="str">
            <v>GG</v>
          </cell>
          <cell r="F25" t="str">
            <v>N</v>
          </cell>
          <cell r="G25">
            <v>22</v>
          </cell>
          <cell r="H25" t="str">
            <v>0010</v>
          </cell>
          <cell r="I25" t="str">
            <v>General</v>
          </cell>
          <cell r="J25" t="str">
            <v>Executive Services - Administration</v>
          </cell>
          <cell r="K25">
            <v>2789068</v>
          </cell>
          <cell r="L25">
            <v>20</v>
          </cell>
          <cell r="M25">
            <v>525784</v>
          </cell>
          <cell r="N25">
            <v>0</v>
          </cell>
        </row>
        <row r="26">
          <cell r="B26" t="str">
            <v>0420</v>
          </cell>
          <cell r="C26">
            <v>23</v>
          </cell>
          <cell r="D26" t="str">
            <v>40</v>
          </cell>
          <cell r="E26" t="str">
            <v>GG</v>
          </cell>
          <cell r="F26" t="str">
            <v>N</v>
          </cell>
          <cell r="G26">
            <v>23</v>
          </cell>
          <cell r="H26" t="str">
            <v>0010</v>
          </cell>
          <cell r="I26" t="str">
            <v>General</v>
          </cell>
          <cell r="J26" t="str">
            <v>Human Resources Management</v>
          </cell>
          <cell r="K26">
            <v>8345572</v>
          </cell>
          <cell r="L26">
            <v>59.5</v>
          </cell>
          <cell r="M26">
            <v>0</v>
          </cell>
          <cell r="N26">
            <v>0</v>
          </cell>
        </row>
        <row r="27">
          <cell r="B27" t="str">
            <v>0437</v>
          </cell>
          <cell r="C27">
            <v>24</v>
          </cell>
          <cell r="D27" t="str">
            <v>11</v>
          </cell>
          <cell r="E27" t="str">
            <v>GG</v>
          </cell>
          <cell r="F27" t="str">
            <v>N</v>
          </cell>
          <cell r="G27">
            <v>24</v>
          </cell>
          <cell r="H27" t="str">
            <v>0010</v>
          </cell>
          <cell r="I27" t="str">
            <v>General</v>
          </cell>
          <cell r="J27" t="str">
            <v>Cable Communications</v>
          </cell>
          <cell r="K27">
            <v>329641</v>
          </cell>
          <cell r="L27">
            <v>1</v>
          </cell>
          <cell r="M27">
            <v>3322806</v>
          </cell>
          <cell r="N27">
            <v>0</v>
          </cell>
        </row>
        <row r="28">
          <cell r="B28" t="str">
            <v>0440</v>
          </cell>
          <cell r="C28">
            <v>25</v>
          </cell>
          <cell r="D28" t="str">
            <v>40</v>
          </cell>
          <cell r="E28" t="str">
            <v>GG</v>
          </cell>
          <cell r="F28" t="str">
            <v>N</v>
          </cell>
          <cell r="G28">
            <v>25</v>
          </cell>
          <cell r="H28" t="str">
            <v>0010</v>
          </cell>
          <cell r="I28" t="str">
            <v>General</v>
          </cell>
          <cell r="J28" t="str">
            <v>Real Estate Services</v>
          </cell>
          <cell r="K28">
            <v>3705390</v>
          </cell>
          <cell r="L28">
            <v>28</v>
          </cell>
          <cell r="M28">
            <v>13024443</v>
          </cell>
          <cell r="N28">
            <v>0</v>
          </cell>
        </row>
        <row r="29">
          <cell r="B29" t="str">
            <v>0470</v>
          </cell>
          <cell r="C29">
            <v>26</v>
          </cell>
          <cell r="D29" t="str">
            <v>40</v>
          </cell>
          <cell r="E29" t="str">
            <v>GG</v>
          </cell>
          <cell r="F29" t="str">
            <v>N</v>
          </cell>
          <cell r="G29">
            <v>26</v>
          </cell>
          <cell r="H29" t="str">
            <v>0010</v>
          </cell>
          <cell r="I29" t="str">
            <v>General</v>
          </cell>
          <cell r="J29" t="str">
            <v>Records and Licensing Services</v>
          </cell>
          <cell r="K29">
            <v>10236418</v>
          </cell>
          <cell r="L29">
            <v>119.83</v>
          </cell>
          <cell r="M29">
            <v>19382922</v>
          </cell>
          <cell r="N29">
            <v>2</v>
          </cell>
        </row>
        <row r="30">
          <cell r="B30" t="str">
            <v>0500</v>
          </cell>
          <cell r="C30">
            <v>27</v>
          </cell>
          <cell r="D30" t="str">
            <v>50</v>
          </cell>
          <cell r="E30" t="str">
            <v>LSJ</v>
          </cell>
          <cell r="F30" t="str">
            <v>N</v>
          </cell>
          <cell r="G30">
            <v>27</v>
          </cell>
          <cell r="H30" t="str">
            <v>0010</v>
          </cell>
          <cell r="I30" t="str">
            <v>General</v>
          </cell>
          <cell r="J30" t="str">
            <v>Prosecuting Attorney</v>
          </cell>
          <cell r="K30">
            <v>55835245</v>
          </cell>
          <cell r="L30">
            <v>482.8</v>
          </cell>
          <cell r="M30">
            <v>18383451</v>
          </cell>
          <cell r="N30">
            <v>3</v>
          </cell>
        </row>
        <row r="31">
          <cell r="B31" t="str">
            <v>0501</v>
          </cell>
          <cell r="C31">
            <v>28</v>
          </cell>
          <cell r="D31" t="str">
            <v>50</v>
          </cell>
          <cell r="E31" t="str">
            <v>LSJ</v>
          </cell>
          <cell r="F31" t="str">
            <v>N</v>
          </cell>
          <cell r="G31">
            <v>28</v>
          </cell>
          <cell r="H31" t="str">
            <v>0010</v>
          </cell>
          <cell r="I31" t="str">
            <v>General</v>
          </cell>
          <cell r="J31" t="str">
            <v>Prosecuting Attorney Antiprofiteering</v>
          </cell>
          <cell r="K31">
            <v>119897</v>
          </cell>
          <cell r="L31">
            <v>0</v>
          </cell>
          <cell r="M31">
            <v>0</v>
          </cell>
          <cell r="N31">
            <v>0</v>
          </cell>
        </row>
        <row r="32">
          <cell r="B32" t="str">
            <v>0510</v>
          </cell>
          <cell r="C32">
            <v>29</v>
          </cell>
          <cell r="D32" t="str">
            <v>51</v>
          </cell>
          <cell r="E32" t="str">
            <v>LSJ</v>
          </cell>
          <cell r="F32" t="str">
            <v>N</v>
          </cell>
          <cell r="G32">
            <v>29</v>
          </cell>
          <cell r="H32" t="str">
            <v>0010</v>
          </cell>
          <cell r="I32" t="str">
            <v>General</v>
          </cell>
          <cell r="J32" t="str">
            <v>Superior Court</v>
          </cell>
          <cell r="K32">
            <v>42710781</v>
          </cell>
          <cell r="L32">
            <v>377.45</v>
          </cell>
          <cell r="M32">
            <v>4207093</v>
          </cell>
          <cell r="N32">
            <v>0</v>
          </cell>
        </row>
        <row r="33">
          <cell r="B33" t="str">
            <v>0530</v>
          </cell>
          <cell r="C33">
            <v>30</v>
          </cell>
          <cell r="D33" t="str">
            <v>53</v>
          </cell>
          <cell r="E33" t="str">
            <v>LSJ</v>
          </cell>
          <cell r="F33" t="str">
            <v>N</v>
          </cell>
          <cell r="G33">
            <v>30</v>
          </cell>
          <cell r="H33" t="str">
            <v>0010</v>
          </cell>
          <cell r="I33" t="str">
            <v>General</v>
          </cell>
          <cell r="J33" t="str">
            <v>District Court</v>
          </cell>
          <cell r="K33">
            <v>25324116</v>
          </cell>
          <cell r="L33">
            <v>252.45</v>
          </cell>
          <cell r="M33">
            <v>16616534</v>
          </cell>
          <cell r="N33">
            <v>1</v>
          </cell>
        </row>
        <row r="34">
          <cell r="B34" t="str">
            <v>0535</v>
          </cell>
          <cell r="C34">
            <v>31</v>
          </cell>
          <cell r="D34" t="str">
            <v>40</v>
          </cell>
          <cell r="E34" t="str">
            <v>GG</v>
          </cell>
          <cell r="F34" t="str">
            <v>N</v>
          </cell>
          <cell r="G34">
            <v>31</v>
          </cell>
          <cell r="H34" t="str">
            <v>0010</v>
          </cell>
          <cell r="I34" t="str">
            <v>General</v>
          </cell>
          <cell r="J34" t="str">
            <v>Elections</v>
          </cell>
          <cell r="K34">
            <v>18638771</v>
          </cell>
          <cell r="L34">
            <v>63</v>
          </cell>
          <cell r="M34">
            <v>5960519</v>
          </cell>
          <cell r="N34">
            <v>0</v>
          </cell>
        </row>
        <row r="35">
          <cell r="B35" t="str">
            <v>0540</v>
          </cell>
          <cell r="C35">
            <v>32</v>
          </cell>
          <cell r="D35" t="str">
            <v>54</v>
          </cell>
          <cell r="E35" t="str">
            <v>LSJ</v>
          </cell>
          <cell r="F35" t="str">
            <v>N</v>
          </cell>
          <cell r="G35">
            <v>32</v>
          </cell>
          <cell r="H35" t="str">
            <v>0010</v>
          </cell>
          <cell r="I35" t="str">
            <v>General</v>
          </cell>
          <cell r="J35" t="str">
            <v>Judicial Administration</v>
          </cell>
          <cell r="K35">
            <v>18503467</v>
          </cell>
          <cell r="L35">
            <v>218.5</v>
          </cell>
          <cell r="M35">
            <v>12423674</v>
          </cell>
          <cell r="N35">
            <v>0</v>
          </cell>
        </row>
        <row r="36">
          <cell r="B36" t="str">
            <v>0610</v>
          </cell>
          <cell r="C36">
            <v>33</v>
          </cell>
          <cell r="D36" t="str">
            <v>65</v>
          </cell>
          <cell r="E36" t="str">
            <v>GG</v>
          </cell>
          <cell r="F36" t="str">
            <v>N</v>
          </cell>
          <cell r="G36">
            <v>33</v>
          </cell>
          <cell r="H36" t="str">
            <v>0010</v>
          </cell>
          <cell r="I36" t="str">
            <v>General</v>
          </cell>
          <cell r="J36" t="str">
            <v>State Auditor</v>
          </cell>
          <cell r="K36">
            <v>807227</v>
          </cell>
          <cell r="L36">
            <v>0</v>
          </cell>
          <cell r="M36">
            <v>0</v>
          </cell>
          <cell r="N36">
            <v>0</v>
          </cell>
        </row>
        <row r="37">
          <cell r="B37" t="str">
            <v>0630</v>
          </cell>
          <cell r="C37">
            <v>34</v>
          </cell>
          <cell r="D37" t="str">
            <v>65</v>
          </cell>
          <cell r="E37" t="str">
            <v>GG</v>
          </cell>
          <cell r="F37" t="str">
            <v>N</v>
          </cell>
          <cell r="G37">
            <v>34</v>
          </cell>
          <cell r="H37" t="str">
            <v>0010</v>
          </cell>
          <cell r="I37" t="str">
            <v>General</v>
          </cell>
          <cell r="J37" t="str">
            <v>Boundary Review Board</v>
          </cell>
          <cell r="K37">
            <v>328012</v>
          </cell>
          <cell r="L37">
            <v>2</v>
          </cell>
          <cell r="M37">
            <v>2500</v>
          </cell>
          <cell r="N37">
            <v>0</v>
          </cell>
        </row>
        <row r="38">
          <cell r="B38" t="str">
            <v>0650</v>
          </cell>
          <cell r="C38">
            <v>35</v>
          </cell>
          <cell r="D38" t="str">
            <v>65</v>
          </cell>
          <cell r="E38" t="str">
            <v>Othr</v>
          </cell>
          <cell r="F38" t="str">
            <v>N</v>
          </cell>
          <cell r="G38">
            <v>35</v>
          </cell>
          <cell r="H38" t="str">
            <v>0010</v>
          </cell>
          <cell r="I38" t="str">
            <v>General</v>
          </cell>
          <cell r="J38" t="str">
            <v>Memberships and Dues</v>
          </cell>
          <cell r="K38">
            <v>61283</v>
          </cell>
          <cell r="L38">
            <v>0</v>
          </cell>
          <cell r="M38">
            <v>0</v>
          </cell>
          <cell r="N38">
            <v>0</v>
          </cell>
        </row>
        <row r="39">
          <cell r="B39" t="str">
            <v>0655</v>
          </cell>
          <cell r="C39">
            <v>36</v>
          </cell>
          <cell r="D39" t="str">
            <v>65</v>
          </cell>
          <cell r="E39" t="str">
            <v>Othr</v>
          </cell>
          <cell r="F39" t="str">
            <v>N</v>
          </cell>
          <cell r="G39">
            <v>36</v>
          </cell>
          <cell r="H39" t="str">
            <v>0010</v>
          </cell>
          <cell r="I39" t="str">
            <v>General</v>
          </cell>
          <cell r="J39" t="str">
            <v>Executive Contingency</v>
          </cell>
          <cell r="K39">
            <v>100000</v>
          </cell>
          <cell r="L39">
            <v>0</v>
          </cell>
          <cell r="M39">
            <v>0</v>
          </cell>
          <cell r="N39">
            <v>0</v>
          </cell>
        </row>
        <row r="40">
          <cell r="B40" t="str">
            <v>0656</v>
          </cell>
          <cell r="C40">
            <v>37</v>
          </cell>
          <cell r="D40" t="str">
            <v>65</v>
          </cell>
          <cell r="E40" t="str">
            <v>Othr</v>
          </cell>
          <cell r="F40" t="str">
            <v>N</v>
          </cell>
          <cell r="G40">
            <v>37</v>
          </cell>
          <cell r="H40" t="str">
            <v>0010</v>
          </cell>
          <cell r="I40" t="str">
            <v>General</v>
          </cell>
          <cell r="J40" t="str">
            <v>Internal Support</v>
          </cell>
          <cell r="K40">
            <v>10290403</v>
          </cell>
          <cell r="L40">
            <v>0</v>
          </cell>
          <cell r="M40">
            <v>0</v>
          </cell>
          <cell r="N40">
            <v>0</v>
          </cell>
        </row>
        <row r="41">
          <cell r="B41" t="str">
            <v>0670</v>
          </cell>
          <cell r="C41">
            <v>38</v>
          </cell>
          <cell r="D41" t="str">
            <v>67</v>
          </cell>
          <cell r="E41" t="str">
            <v>GG</v>
          </cell>
          <cell r="F41" t="str">
            <v>N</v>
          </cell>
          <cell r="G41">
            <v>38</v>
          </cell>
          <cell r="H41" t="str">
            <v>0010</v>
          </cell>
          <cell r="I41" t="str">
            <v>General</v>
          </cell>
          <cell r="J41" t="str">
            <v>Assessments</v>
          </cell>
          <cell r="K41">
            <v>19431162</v>
          </cell>
          <cell r="L41">
            <v>224</v>
          </cell>
          <cell r="M41">
            <v>113000</v>
          </cell>
          <cell r="N41">
            <v>0</v>
          </cell>
        </row>
        <row r="42">
          <cell r="B42" t="str">
            <v>0695</v>
          </cell>
          <cell r="C42">
            <v>39</v>
          </cell>
          <cell r="D42" t="str">
            <v>69</v>
          </cell>
          <cell r="E42" t="str">
            <v>GG</v>
          </cell>
          <cell r="F42" t="str">
            <v>N</v>
          </cell>
          <cell r="G42" t="e">
            <v>#REF!</v>
          </cell>
          <cell r="H42" t="str">
            <v>0010</v>
          </cell>
          <cell r="I42" t="str">
            <v>General</v>
          </cell>
          <cell r="J42" t="str">
            <v>General Government GF Transfers</v>
          </cell>
          <cell r="K42">
            <v>1140893</v>
          </cell>
          <cell r="L42">
            <v>0</v>
          </cell>
          <cell r="M42">
            <v>0</v>
          </cell>
          <cell r="N42">
            <v>0</v>
          </cell>
        </row>
        <row r="43">
          <cell r="B43" t="str">
            <v>0696</v>
          </cell>
          <cell r="C43">
            <v>40</v>
          </cell>
          <cell r="D43" t="str">
            <v>80</v>
          </cell>
          <cell r="E43" t="str">
            <v>HHS</v>
          </cell>
          <cell r="F43" t="str">
            <v>N</v>
          </cell>
          <cell r="G43" t="e">
            <v>#REF!</v>
          </cell>
          <cell r="H43" t="str">
            <v>0010</v>
          </cell>
          <cell r="I43" t="str">
            <v>General</v>
          </cell>
          <cell r="J43" t="str">
            <v>Public Health and Emergency Medical Services GF Transfers</v>
          </cell>
          <cell r="K43">
            <v>26536418</v>
          </cell>
          <cell r="L43">
            <v>0</v>
          </cell>
          <cell r="M43">
            <v>0</v>
          </cell>
          <cell r="N43">
            <v>0</v>
          </cell>
        </row>
        <row r="44">
          <cell r="B44" t="str">
            <v>0697</v>
          </cell>
          <cell r="C44">
            <v>41</v>
          </cell>
          <cell r="D44" t="str">
            <v>38</v>
          </cell>
          <cell r="E44" t="str">
            <v>PE</v>
          </cell>
          <cell r="F44" t="str">
            <v>N</v>
          </cell>
          <cell r="G44" t="e">
            <v>#REF!</v>
          </cell>
          <cell r="H44" t="str">
            <v>0010</v>
          </cell>
          <cell r="I44" t="str">
            <v>General</v>
          </cell>
          <cell r="J44" t="str">
            <v>Physical Environment GF Transfers</v>
          </cell>
          <cell r="K44">
            <v>2311010</v>
          </cell>
          <cell r="L44">
            <v>0</v>
          </cell>
          <cell r="M44">
            <v>0</v>
          </cell>
          <cell r="N44">
            <v>0</v>
          </cell>
        </row>
        <row r="45">
          <cell r="B45" t="str">
            <v>0699</v>
          </cell>
          <cell r="C45">
            <v>42</v>
          </cell>
          <cell r="D45" t="str">
            <v>69</v>
          </cell>
          <cell r="E45" t="str">
            <v>CIP</v>
          </cell>
          <cell r="F45" t="str">
            <v>N</v>
          </cell>
          <cell r="G45" t="e">
            <v>#REF!</v>
          </cell>
          <cell r="H45" t="str">
            <v>0010</v>
          </cell>
          <cell r="I45" t="str">
            <v>General</v>
          </cell>
          <cell r="J45" t="str">
            <v>CIP GF Transfers</v>
          </cell>
          <cell r="K45">
            <v>8826034</v>
          </cell>
          <cell r="L45">
            <v>0</v>
          </cell>
          <cell r="M45">
            <v>0</v>
          </cell>
          <cell r="N45">
            <v>0</v>
          </cell>
        </row>
        <row r="46">
          <cell r="B46" t="str">
            <v>0820</v>
          </cell>
          <cell r="C46">
            <v>43</v>
          </cell>
          <cell r="D46" t="str">
            <v>80</v>
          </cell>
          <cell r="E46" t="str">
            <v>LSJ</v>
          </cell>
          <cell r="F46" t="str">
            <v>N</v>
          </cell>
          <cell r="G46" t="e">
            <v>#REF!</v>
          </cell>
          <cell r="H46" t="str">
            <v>0010</v>
          </cell>
          <cell r="I46" t="str">
            <v>General</v>
          </cell>
          <cell r="J46" t="str">
            <v>Jail Health Services</v>
          </cell>
          <cell r="K46">
            <v>24662824</v>
          </cell>
          <cell r="L46">
            <v>154.19999999999999</v>
          </cell>
          <cell r="M46">
            <v>554932</v>
          </cell>
          <cell r="N46">
            <v>0</v>
          </cell>
        </row>
        <row r="47">
          <cell r="B47" t="str">
            <v>0910</v>
          </cell>
          <cell r="C47">
            <v>44</v>
          </cell>
          <cell r="D47" t="str">
            <v>90</v>
          </cell>
          <cell r="E47" t="str">
            <v>LSJ</v>
          </cell>
          <cell r="F47" t="str">
            <v>N</v>
          </cell>
          <cell r="G47" t="e">
            <v>#REF!</v>
          </cell>
          <cell r="H47" t="str">
            <v>0010</v>
          </cell>
          <cell r="I47" t="str">
            <v>General</v>
          </cell>
          <cell r="J47" t="str">
            <v>Adult and Juvenile Detention</v>
          </cell>
          <cell r="K47">
            <v>126572988</v>
          </cell>
          <cell r="L47">
            <v>1009.21</v>
          </cell>
          <cell r="M47">
            <v>33162367</v>
          </cell>
          <cell r="N47">
            <v>0</v>
          </cell>
        </row>
        <row r="48">
          <cell r="B48" t="str">
            <v>0950</v>
          </cell>
          <cell r="C48">
            <v>45</v>
          </cell>
          <cell r="D48" t="str">
            <v>93</v>
          </cell>
          <cell r="E48" t="str">
            <v>LSJ</v>
          </cell>
          <cell r="F48" t="str">
            <v>N</v>
          </cell>
          <cell r="G48" t="e">
            <v>#REF!</v>
          </cell>
          <cell r="H48" t="str">
            <v>0010</v>
          </cell>
          <cell r="I48" t="str">
            <v>General</v>
          </cell>
          <cell r="J48" t="str">
            <v>Office of the Public Defender</v>
          </cell>
          <cell r="K48">
            <v>36584278</v>
          </cell>
          <cell r="L48">
            <v>19.75</v>
          </cell>
          <cell r="M48">
            <v>2350752</v>
          </cell>
          <cell r="N48">
            <v>0</v>
          </cell>
        </row>
        <row r="49">
          <cell r="B49" t="str">
            <v>0914</v>
          </cell>
          <cell r="C49">
            <v>46</v>
          </cell>
          <cell r="D49" t="str">
            <v>90</v>
          </cell>
          <cell r="E49" t="str">
            <v>LSJ</v>
          </cell>
          <cell r="F49" t="str">
            <v>N</v>
          </cell>
          <cell r="G49" t="e">
            <v>#REF!</v>
          </cell>
          <cell r="H49" t="str">
            <v>0016</v>
          </cell>
          <cell r="I49" t="str">
            <v>Inmate Welfare</v>
          </cell>
          <cell r="J49" t="str">
            <v>Inmate Welfare - Adult</v>
          </cell>
          <cell r="K49">
            <v>922144</v>
          </cell>
          <cell r="L49">
            <v>0</v>
          </cell>
          <cell r="M49">
            <v>900000</v>
          </cell>
          <cell r="N49">
            <v>0</v>
          </cell>
        </row>
        <row r="50">
          <cell r="B50" t="str">
            <v>0915</v>
          </cell>
          <cell r="C50">
            <v>47</v>
          </cell>
          <cell r="D50" t="str">
            <v>90</v>
          </cell>
          <cell r="E50" t="str">
            <v>LSJ</v>
          </cell>
          <cell r="F50" t="str">
            <v>N</v>
          </cell>
          <cell r="G50" t="e">
            <v>#REF!</v>
          </cell>
          <cell r="H50" t="str">
            <v>0016</v>
          </cell>
          <cell r="I50" t="str">
            <v>Inmate Welfare</v>
          </cell>
          <cell r="J50" t="str">
            <v>Inmate Welfare - Juvenile</v>
          </cell>
          <cell r="K50">
            <v>6900</v>
          </cell>
          <cell r="L50">
            <v>0</v>
          </cell>
          <cell r="M50">
            <v>5400</v>
          </cell>
          <cell r="N50">
            <v>0</v>
          </cell>
        </row>
        <row r="51">
          <cell r="B51" t="str">
            <v>0715</v>
          </cell>
          <cell r="C51">
            <v>48</v>
          </cell>
          <cell r="D51" t="str">
            <v>38</v>
          </cell>
          <cell r="E51" t="str">
            <v>PE</v>
          </cell>
          <cell r="F51" t="str">
            <v>N</v>
          </cell>
          <cell r="G51" t="e">
            <v>#REF!</v>
          </cell>
          <cell r="H51" t="str">
            <v>1040</v>
          </cell>
          <cell r="I51" t="str">
            <v>Solid Waste Post-Closure Landfill Maintenance</v>
          </cell>
          <cell r="J51" t="str">
            <v>Solid Waste Post-Closure Landfill Maintenance</v>
          </cell>
          <cell r="K51">
            <v>3781330</v>
          </cell>
          <cell r="L51">
            <v>1</v>
          </cell>
          <cell r="M51">
            <v>203140</v>
          </cell>
          <cell r="N51">
            <v>0</v>
          </cell>
        </row>
        <row r="52">
          <cell r="B52" t="str">
            <v>0740</v>
          </cell>
          <cell r="C52">
            <v>49</v>
          </cell>
          <cell r="D52" t="str">
            <v>38</v>
          </cell>
          <cell r="E52" t="str">
            <v>PE</v>
          </cell>
          <cell r="F52" t="str">
            <v>N</v>
          </cell>
          <cell r="G52" t="e">
            <v>#REF!</v>
          </cell>
          <cell r="H52" t="str">
            <v>1050</v>
          </cell>
          <cell r="I52" t="str">
            <v>River Improvement</v>
          </cell>
          <cell r="J52" t="str">
            <v>River Improvement</v>
          </cell>
          <cell r="K52">
            <v>15000</v>
          </cell>
          <cell r="L52">
            <v>0</v>
          </cell>
          <cell r="M52">
            <v>15000</v>
          </cell>
          <cell r="N52">
            <v>0</v>
          </cell>
        </row>
        <row r="53">
          <cell r="B53" t="str">
            <v>0480</v>
          </cell>
          <cell r="C53">
            <v>50</v>
          </cell>
          <cell r="D53" t="str">
            <v>93</v>
          </cell>
          <cell r="E53" t="str">
            <v>HHS</v>
          </cell>
          <cell r="F53" t="str">
            <v>N</v>
          </cell>
          <cell r="G53" t="e">
            <v>#REF!</v>
          </cell>
          <cell r="H53" t="str">
            <v>1060</v>
          </cell>
          <cell r="I53" t="str">
            <v>Veterans Relief  Services</v>
          </cell>
          <cell r="J53" t="str">
            <v>Veterans Services</v>
          </cell>
          <cell r="K53">
            <v>2757755</v>
          </cell>
          <cell r="L53">
            <v>9</v>
          </cell>
          <cell r="M53">
            <v>2748100</v>
          </cell>
          <cell r="N53">
            <v>0</v>
          </cell>
        </row>
        <row r="54">
          <cell r="B54" t="str">
            <v>0920</v>
          </cell>
          <cell r="C54">
            <v>51</v>
          </cell>
          <cell r="D54" t="str">
            <v>93</v>
          </cell>
          <cell r="E54" t="str">
            <v>HHS</v>
          </cell>
          <cell r="F54" t="str">
            <v>N</v>
          </cell>
          <cell r="G54" t="e">
            <v>#REF!</v>
          </cell>
          <cell r="H54" t="str">
            <v>1070</v>
          </cell>
          <cell r="I54" t="str">
            <v>Developmental Disabilities</v>
          </cell>
          <cell r="J54" t="str">
            <v>Developmental Disabilities</v>
          </cell>
          <cell r="K54">
            <v>26546146</v>
          </cell>
          <cell r="L54">
            <v>16</v>
          </cell>
          <cell r="M54">
            <v>25817889</v>
          </cell>
          <cell r="N54">
            <v>0</v>
          </cell>
        </row>
        <row r="55">
          <cell r="B55" t="str">
            <v>0935</v>
          </cell>
          <cell r="C55">
            <v>52</v>
          </cell>
          <cell r="D55" t="str">
            <v>93</v>
          </cell>
          <cell r="E55" t="str">
            <v>HHS</v>
          </cell>
          <cell r="F55" t="str">
            <v>N</v>
          </cell>
          <cell r="G55" t="e">
            <v>#REF!</v>
          </cell>
          <cell r="H55" t="str">
            <v>1070</v>
          </cell>
          <cell r="I55" t="str">
            <v>Developmental Disabilities</v>
          </cell>
          <cell r="J55" t="str">
            <v>Community and Human Services Administration</v>
          </cell>
          <cell r="K55">
            <v>2764043</v>
          </cell>
          <cell r="L55">
            <v>14</v>
          </cell>
          <cell r="M55">
            <v>2344808</v>
          </cell>
          <cell r="N55">
            <v>0</v>
          </cell>
        </row>
        <row r="56">
          <cell r="B56" t="str">
            <v>0471</v>
          </cell>
          <cell r="C56">
            <v>53</v>
          </cell>
          <cell r="D56" t="str">
            <v>40</v>
          </cell>
          <cell r="E56" t="str">
            <v>GG</v>
          </cell>
          <cell r="F56" t="str">
            <v>N</v>
          </cell>
          <cell r="G56" t="e">
            <v>#REF!</v>
          </cell>
          <cell r="H56" t="str">
            <v>1090</v>
          </cell>
          <cell r="I56" t="str">
            <v>Recorder's Operation and Maintenance</v>
          </cell>
          <cell r="J56" t="str">
            <v>Recorder's Operation and Maintenance</v>
          </cell>
          <cell r="K56">
            <v>2740240</v>
          </cell>
          <cell r="L56">
            <v>8.5</v>
          </cell>
          <cell r="M56">
            <v>1804944</v>
          </cell>
          <cell r="N56">
            <v>2</v>
          </cell>
        </row>
        <row r="57">
          <cell r="B57" t="str">
            <v>0431</v>
          </cell>
          <cell r="C57">
            <v>54</v>
          </cell>
          <cell r="D57" t="str">
            <v>40</v>
          </cell>
          <cell r="E57" t="str">
            <v>LSJ</v>
          </cell>
          <cell r="F57" t="str">
            <v>N</v>
          </cell>
          <cell r="G57" t="e">
            <v>#REF!</v>
          </cell>
          <cell r="H57" t="str">
            <v>1110</v>
          </cell>
          <cell r="I57" t="str">
            <v>E-911</v>
          </cell>
          <cell r="J57" t="str">
            <v>Enhanced-911</v>
          </cell>
          <cell r="K57">
            <v>24531785</v>
          </cell>
          <cell r="L57">
            <v>11</v>
          </cell>
          <cell r="M57">
            <v>18118969</v>
          </cell>
          <cell r="N57">
            <v>0</v>
          </cell>
        </row>
        <row r="58">
          <cell r="B58" t="str">
            <v>0924</v>
          </cell>
          <cell r="C58">
            <v>55</v>
          </cell>
          <cell r="D58" t="str">
            <v>93</v>
          </cell>
          <cell r="E58" t="str">
            <v>HHS</v>
          </cell>
          <cell r="F58" t="str">
            <v>N</v>
          </cell>
          <cell r="G58" t="e">
            <v>#REF!</v>
          </cell>
          <cell r="H58" t="str">
            <v>1120</v>
          </cell>
          <cell r="I58" t="str">
            <v>Mental Health</v>
          </cell>
          <cell r="J58" t="str">
            <v>MHCADS - Mental Health</v>
          </cell>
          <cell r="K58">
            <v>181011434</v>
          </cell>
          <cell r="L58">
            <v>96.5</v>
          </cell>
          <cell r="M58">
            <v>182640140</v>
          </cell>
          <cell r="N58">
            <v>8</v>
          </cell>
        </row>
        <row r="59">
          <cell r="B59" t="str">
            <v>0583</v>
          </cell>
          <cell r="C59">
            <v>56</v>
          </cell>
          <cell r="D59" t="str">
            <v>93</v>
          </cell>
          <cell r="E59" t="str">
            <v>HHS</v>
          </cell>
          <cell r="F59" t="str">
            <v>N</v>
          </cell>
          <cell r="G59" t="e">
            <v>#REF!</v>
          </cell>
          <cell r="H59" t="str">
            <v>1135</v>
          </cell>
          <cell r="I59" t="str">
            <v>Mental Illness and Drug Dependency</v>
          </cell>
          <cell r="J59" t="str">
            <v>Judicial Administration MIDD</v>
          </cell>
          <cell r="K59">
            <v>1398333</v>
          </cell>
          <cell r="L59">
            <v>10.5</v>
          </cell>
          <cell r="M59">
            <v>0</v>
          </cell>
          <cell r="N59">
            <v>0</v>
          </cell>
        </row>
        <row r="60">
          <cell r="B60" t="str">
            <v>0688</v>
          </cell>
          <cell r="C60">
            <v>57</v>
          </cell>
          <cell r="D60" t="str">
            <v>93</v>
          </cell>
          <cell r="E60" t="str">
            <v>HHS</v>
          </cell>
          <cell r="F60" t="str">
            <v>N</v>
          </cell>
          <cell r="G60" t="e">
            <v>#REF!</v>
          </cell>
          <cell r="H60" t="str">
            <v>1135</v>
          </cell>
          <cell r="I60" t="str">
            <v>Mental Illness and Drug Dependency</v>
          </cell>
          <cell r="J60" t="str">
            <v>Prosecuting Attorney MIDD</v>
          </cell>
          <cell r="K60">
            <v>889422</v>
          </cell>
          <cell r="L60">
            <v>5.25</v>
          </cell>
          <cell r="M60">
            <v>0</v>
          </cell>
          <cell r="N60">
            <v>0</v>
          </cell>
        </row>
        <row r="61">
          <cell r="B61" t="str">
            <v>0783</v>
          </cell>
          <cell r="C61">
            <v>58</v>
          </cell>
          <cell r="D61" t="str">
            <v>93</v>
          </cell>
          <cell r="E61" t="str">
            <v>HHS</v>
          </cell>
          <cell r="F61" t="str">
            <v>N</v>
          </cell>
          <cell r="G61" t="e">
            <v>#REF!</v>
          </cell>
          <cell r="H61" t="str">
            <v>1135</v>
          </cell>
          <cell r="I61" t="str">
            <v>Mental Illness and Drug Dependency</v>
          </cell>
          <cell r="J61" t="str">
            <v>Superior Court MIDD</v>
          </cell>
          <cell r="K61">
            <v>905358</v>
          </cell>
          <cell r="L61">
            <v>10.199999999999999</v>
          </cell>
          <cell r="M61">
            <v>0</v>
          </cell>
          <cell r="N61">
            <v>0</v>
          </cell>
        </row>
        <row r="62">
          <cell r="B62" t="str">
            <v>0883</v>
          </cell>
          <cell r="C62">
            <v>59</v>
          </cell>
          <cell r="D62" t="str">
            <v>93</v>
          </cell>
          <cell r="E62" t="str">
            <v>HHS</v>
          </cell>
          <cell r="F62" t="str">
            <v>N</v>
          </cell>
          <cell r="G62" t="e">
            <v>#REF!</v>
          </cell>
          <cell r="H62" t="str">
            <v>1135</v>
          </cell>
          <cell r="I62" t="str">
            <v>Mental Illness and Drug Dependency</v>
          </cell>
          <cell r="J62" t="str">
            <v>Sheriff MIDD</v>
          </cell>
          <cell r="K62">
            <v>182033</v>
          </cell>
          <cell r="L62">
            <v>2</v>
          </cell>
          <cell r="M62">
            <v>0</v>
          </cell>
          <cell r="N62">
            <v>0</v>
          </cell>
        </row>
        <row r="63">
          <cell r="B63" t="str">
            <v>0983</v>
          </cell>
          <cell r="C63">
            <v>60</v>
          </cell>
          <cell r="D63" t="str">
            <v>93</v>
          </cell>
          <cell r="E63" t="str">
            <v>HHS</v>
          </cell>
          <cell r="F63" t="str">
            <v>N</v>
          </cell>
          <cell r="G63" t="e">
            <v>#REF!</v>
          </cell>
          <cell r="H63" t="str">
            <v>1135</v>
          </cell>
          <cell r="I63" t="str">
            <v>Mental Illness and Drug Dependency</v>
          </cell>
          <cell r="J63" t="str">
            <v>Office of Public Defender MIDD</v>
          </cell>
          <cell r="K63">
            <v>1377967</v>
          </cell>
          <cell r="L63">
            <v>0</v>
          </cell>
          <cell r="M63">
            <v>0</v>
          </cell>
          <cell r="N63">
            <v>0</v>
          </cell>
        </row>
        <row r="64">
          <cell r="B64" t="str">
            <v>0984</v>
          </cell>
          <cell r="C64">
            <v>61</v>
          </cell>
          <cell r="D64" t="str">
            <v>93</v>
          </cell>
          <cell r="E64" t="str">
            <v>HHS</v>
          </cell>
          <cell r="F64" t="str">
            <v>N</v>
          </cell>
          <cell r="G64" t="e">
            <v>#REF!</v>
          </cell>
          <cell r="H64" t="str">
            <v>1135</v>
          </cell>
          <cell r="I64" t="str">
            <v>Mental Illness and Drug Dependency</v>
          </cell>
          <cell r="J64" t="str">
            <v>District Court MIDD</v>
          </cell>
          <cell r="K64">
            <v>615115</v>
          </cell>
          <cell r="L64">
            <v>4.3</v>
          </cell>
          <cell r="M64">
            <v>0</v>
          </cell>
          <cell r="N64">
            <v>0</v>
          </cell>
        </row>
        <row r="65">
          <cell r="B65" t="str">
            <v>0985</v>
          </cell>
          <cell r="C65">
            <v>62</v>
          </cell>
          <cell r="D65" t="str">
            <v>93</v>
          </cell>
          <cell r="E65" t="str">
            <v>HHS</v>
          </cell>
          <cell r="F65" t="str">
            <v>N</v>
          </cell>
          <cell r="G65" t="e">
            <v>#REF!</v>
          </cell>
          <cell r="H65" t="str">
            <v>1135</v>
          </cell>
          <cell r="I65" t="str">
            <v>Mental Illness and Drug Dependency</v>
          </cell>
          <cell r="J65" t="str">
            <v>Adult and Juvenile Detention MIDD</v>
          </cell>
          <cell r="K65">
            <v>406000</v>
          </cell>
          <cell r="L65">
            <v>0</v>
          </cell>
          <cell r="M65">
            <v>0</v>
          </cell>
          <cell r="N65">
            <v>0</v>
          </cell>
        </row>
        <row r="66">
          <cell r="B66" t="str">
            <v>0986</v>
          </cell>
          <cell r="C66">
            <v>63</v>
          </cell>
          <cell r="D66" t="str">
            <v>93</v>
          </cell>
          <cell r="E66" t="str">
            <v>HHS</v>
          </cell>
          <cell r="F66" t="str">
            <v>N</v>
          </cell>
          <cell r="G66" t="e">
            <v>#REF!</v>
          </cell>
          <cell r="H66" t="str">
            <v>1135</v>
          </cell>
          <cell r="I66" t="str">
            <v>Mental Illness and Drug Dependency</v>
          </cell>
          <cell r="J66" t="str">
            <v>Jail Health Services MIDD</v>
          </cell>
          <cell r="K66">
            <v>3107147</v>
          </cell>
          <cell r="L66">
            <v>18.850000000000001</v>
          </cell>
          <cell r="M66">
            <v>0</v>
          </cell>
          <cell r="N66">
            <v>0</v>
          </cell>
        </row>
        <row r="67">
          <cell r="B67" t="str">
            <v>0987</v>
          </cell>
          <cell r="C67">
            <v>64</v>
          </cell>
          <cell r="D67" t="str">
            <v>93</v>
          </cell>
          <cell r="E67" t="str">
            <v>HHS</v>
          </cell>
          <cell r="F67" t="str">
            <v>N</v>
          </cell>
          <cell r="G67" t="e">
            <v>#REF!</v>
          </cell>
          <cell r="H67" t="str">
            <v>1135</v>
          </cell>
          <cell r="I67" t="str">
            <v>Mental Illness and Drug Dependency</v>
          </cell>
          <cell r="J67" t="str">
            <v>Mental Health and Substance Abuse MIDD</v>
          </cell>
          <cell r="K67">
            <v>4894018</v>
          </cell>
          <cell r="L67">
            <v>1.9</v>
          </cell>
          <cell r="M67">
            <v>0</v>
          </cell>
          <cell r="N67">
            <v>0</v>
          </cell>
        </row>
        <row r="68">
          <cell r="B68" t="str">
            <v>0990</v>
          </cell>
          <cell r="C68">
            <v>65</v>
          </cell>
          <cell r="D68" t="str">
            <v>93</v>
          </cell>
          <cell r="E68" t="str">
            <v>HHS</v>
          </cell>
          <cell r="F68" t="str">
            <v>N</v>
          </cell>
          <cell r="G68" t="e">
            <v>#REF!</v>
          </cell>
          <cell r="H68" t="str">
            <v>1135</v>
          </cell>
          <cell r="I68" t="str">
            <v>Mental Illness and Drug Dependency</v>
          </cell>
          <cell r="J68" t="str">
            <v>Mental Illness and Drug Dependency Fund</v>
          </cell>
          <cell r="K68">
            <v>39827249</v>
          </cell>
          <cell r="L68">
            <v>10.75</v>
          </cell>
          <cell r="M68">
            <v>43500000</v>
          </cell>
          <cell r="N68">
            <v>0</v>
          </cell>
        </row>
        <row r="69">
          <cell r="B69" t="str">
            <v>0117</v>
          </cell>
          <cell r="C69">
            <v>66</v>
          </cell>
          <cell r="D69" t="str">
            <v>93</v>
          </cell>
          <cell r="E69" t="str">
            <v>HHS</v>
          </cell>
          <cell r="F69" t="str">
            <v>N</v>
          </cell>
          <cell r="G69" t="e">
            <v>#REF!</v>
          </cell>
          <cell r="H69" t="str">
            <v>1141</v>
          </cell>
          <cell r="I69" t="str">
            <v>Veterans and Family Levy</v>
          </cell>
          <cell r="J69" t="str">
            <v>Veterans and Family Levy</v>
          </cell>
          <cell r="K69">
            <v>12246661</v>
          </cell>
          <cell r="L69">
            <v>12</v>
          </cell>
          <cell r="M69">
            <v>7650242</v>
          </cell>
          <cell r="N69">
            <v>1</v>
          </cell>
        </row>
        <row r="70">
          <cell r="B70" t="str">
            <v>0118</v>
          </cell>
          <cell r="C70">
            <v>67</v>
          </cell>
          <cell r="D70" t="str">
            <v>93</v>
          </cell>
          <cell r="E70" t="str">
            <v>HHS</v>
          </cell>
          <cell r="F70" t="str">
            <v>N</v>
          </cell>
          <cell r="G70" t="e">
            <v>#REF!</v>
          </cell>
          <cell r="H70" t="str">
            <v>1142</v>
          </cell>
          <cell r="I70" t="str">
            <v>Human Services Levy</v>
          </cell>
          <cell r="J70" t="str">
            <v>Human Services Levy</v>
          </cell>
          <cell r="K70">
            <v>14158636</v>
          </cell>
          <cell r="L70">
            <v>4.5</v>
          </cell>
          <cell r="M70">
            <v>7624629</v>
          </cell>
          <cell r="N70">
            <v>0</v>
          </cell>
        </row>
        <row r="71">
          <cell r="B71" t="str">
            <v>0301</v>
          </cell>
          <cell r="C71">
            <v>68</v>
          </cell>
          <cell r="D71" t="str">
            <v>65</v>
          </cell>
          <cell r="E71" t="str">
            <v>GG</v>
          </cell>
          <cell r="F71" t="str">
            <v>N</v>
          </cell>
          <cell r="G71" t="e">
            <v>#REF!</v>
          </cell>
          <cell r="H71" t="str">
            <v>1170</v>
          </cell>
          <cell r="I71" t="str">
            <v>Arts and Cultural Development</v>
          </cell>
          <cell r="J71" t="str">
            <v>Cultural Development Authority</v>
          </cell>
          <cell r="K71">
            <v>11889836</v>
          </cell>
          <cell r="L71">
            <v>0</v>
          </cell>
          <cell r="M71">
            <v>11889836</v>
          </cell>
          <cell r="N71">
            <v>0</v>
          </cell>
        </row>
        <row r="72">
          <cell r="B72" t="str">
            <v>0830</v>
          </cell>
          <cell r="C72">
            <v>69</v>
          </cell>
          <cell r="D72" t="str">
            <v>80</v>
          </cell>
          <cell r="E72" t="str">
            <v>HHS</v>
          </cell>
          <cell r="F72" t="str">
            <v>N</v>
          </cell>
          <cell r="G72" t="e">
            <v>#REF!</v>
          </cell>
          <cell r="H72" t="str">
            <v>1190</v>
          </cell>
          <cell r="I72" t="str">
            <v>Emergency Medical Services</v>
          </cell>
          <cell r="J72" t="str">
            <v>Emergency Medical Services</v>
          </cell>
          <cell r="K72">
            <v>67594788</v>
          </cell>
          <cell r="L72">
            <v>119.99</v>
          </cell>
          <cell r="M72">
            <v>63599001</v>
          </cell>
          <cell r="N72">
            <v>0.5</v>
          </cell>
        </row>
        <row r="73">
          <cell r="B73" t="str">
            <v>0741</v>
          </cell>
          <cell r="C73">
            <v>70</v>
          </cell>
          <cell r="D73" t="str">
            <v>38</v>
          </cell>
          <cell r="E73" t="str">
            <v>PE</v>
          </cell>
          <cell r="F73" t="str">
            <v>N</v>
          </cell>
          <cell r="G73" t="e">
            <v>#REF!</v>
          </cell>
          <cell r="H73" t="str">
            <v>1210</v>
          </cell>
          <cell r="I73" t="str">
            <v>Water and Land Resources Shared Services</v>
          </cell>
          <cell r="J73" t="str">
            <v>Water and Land Resources Shared Services</v>
          </cell>
          <cell r="K73">
            <v>27917627</v>
          </cell>
          <cell r="L73">
            <v>184.12</v>
          </cell>
          <cell r="M73">
            <v>27799962</v>
          </cell>
          <cell r="N73">
            <v>2</v>
          </cell>
        </row>
        <row r="74">
          <cell r="B74" t="str">
            <v>0845</v>
          </cell>
          <cell r="C74">
            <v>71</v>
          </cell>
          <cell r="D74" t="str">
            <v>38</v>
          </cell>
          <cell r="E74" t="str">
            <v>PE</v>
          </cell>
          <cell r="F74" t="str">
            <v>N</v>
          </cell>
          <cell r="G74" t="e">
            <v>#REF!</v>
          </cell>
          <cell r="H74" t="str">
            <v>1211</v>
          </cell>
          <cell r="I74" t="str">
            <v>Surface Water Management Local Drainage Services</v>
          </cell>
          <cell r="J74" t="str">
            <v>Surface Water Management Local Drainage Services</v>
          </cell>
          <cell r="K74">
            <v>22836887</v>
          </cell>
          <cell r="L74">
            <v>105.4</v>
          </cell>
          <cell r="M74">
            <v>22900541</v>
          </cell>
          <cell r="N74">
            <v>2</v>
          </cell>
        </row>
        <row r="75">
          <cell r="B75" t="str">
            <v>0208</v>
          </cell>
          <cell r="C75">
            <v>72</v>
          </cell>
          <cell r="D75" t="str">
            <v>20</v>
          </cell>
          <cell r="E75" t="str">
            <v>LSJ</v>
          </cell>
          <cell r="F75" t="str">
            <v>N</v>
          </cell>
          <cell r="G75" t="e">
            <v>#REF!</v>
          </cell>
          <cell r="H75" t="str">
            <v>1220</v>
          </cell>
          <cell r="I75" t="str">
            <v>AFIS</v>
          </cell>
          <cell r="J75" t="str">
            <v>Automated Fingerprint Identification System</v>
          </cell>
          <cell r="K75">
            <v>19401389</v>
          </cell>
          <cell r="L75">
            <v>96</v>
          </cell>
          <cell r="M75">
            <v>15638357</v>
          </cell>
          <cell r="N75">
            <v>5</v>
          </cell>
        </row>
        <row r="76">
          <cell r="B76" t="str">
            <v>0506</v>
          </cell>
          <cell r="C76">
            <v>73</v>
          </cell>
          <cell r="D76" t="str">
            <v>65</v>
          </cell>
          <cell r="E76" t="str">
            <v>GG</v>
          </cell>
          <cell r="F76" t="str">
            <v>N</v>
          </cell>
          <cell r="G76" t="e">
            <v>#REF!</v>
          </cell>
          <cell r="H76" t="str">
            <v>1240</v>
          </cell>
          <cell r="I76" t="str">
            <v>Citizen Counselor Network</v>
          </cell>
          <cell r="J76" t="str">
            <v>Citizen Counselor Network</v>
          </cell>
          <cell r="K76">
            <v>132933</v>
          </cell>
          <cell r="L76">
            <v>1.1000000000000001</v>
          </cell>
          <cell r="M76">
            <v>118554</v>
          </cell>
          <cell r="N76">
            <v>0</v>
          </cell>
        </row>
        <row r="77">
          <cell r="B77" t="str">
            <v>0960</v>
          </cell>
          <cell r="C77">
            <v>74</v>
          </cell>
          <cell r="D77" t="str">
            <v>93</v>
          </cell>
          <cell r="E77" t="str">
            <v>HHS</v>
          </cell>
          <cell r="F77" t="str">
            <v>N</v>
          </cell>
          <cell r="G77" t="e">
            <v>#REF!</v>
          </cell>
          <cell r="H77" t="str">
            <v>1260</v>
          </cell>
          <cell r="I77" t="str">
            <v>Alcoholism and Substance Abuse Services</v>
          </cell>
          <cell r="J77" t="str">
            <v>MHCADS - Alcoholism and Substance Abuse</v>
          </cell>
          <cell r="K77">
            <v>28273723</v>
          </cell>
          <cell r="L77">
            <v>40.9</v>
          </cell>
          <cell r="M77">
            <v>28292132</v>
          </cell>
          <cell r="N77">
            <v>0</v>
          </cell>
        </row>
        <row r="78">
          <cell r="B78" t="str">
            <v>0860</v>
          </cell>
          <cell r="C78">
            <v>75</v>
          </cell>
          <cell r="D78" t="str">
            <v>80</v>
          </cell>
          <cell r="E78" t="str">
            <v>HHS</v>
          </cell>
          <cell r="F78" t="str">
            <v>N</v>
          </cell>
          <cell r="G78" t="e">
            <v>#REF!</v>
          </cell>
          <cell r="H78" t="str">
            <v>1280</v>
          </cell>
          <cell r="I78" t="str">
            <v>Local Hazardous Waste</v>
          </cell>
          <cell r="J78" t="str">
            <v>Local Hazardous Waste</v>
          </cell>
          <cell r="K78">
            <v>14293130</v>
          </cell>
          <cell r="L78">
            <v>0</v>
          </cell>
          <cell r="M78">
            <v>12416760</v>
          </cell>
          <cell r="N78">
            <v>0</v>
          </cell>
        </row>
        <row r="79">
          <cell r="B79" t="str">
            <v>0355</v>
          </cell>
          <cell r="C79">
            <v>76</v>
          </cell>
          <cell r="D79" t="str">
            <v>38</v>
          </cell>
          <cell r="E79" t="str">
            <v>PE</v>
          </cell>
          <cell r="F79" t="str">
            <v>N</v>
          </cell>
          <cell r="G79" t="e">
            <v>#REF!</v>
          </cell>
          <cell r="H79" t="str">
            <v>1290</v>
          </cell>
          <cell r="I79" t="str">
            <v>Youth Sports Facilities Grant</v>
          </cell>
          <cell r="J79" t="str">
            <v>Youth Sports Facilities Grants</v>
          </cell>
          <cell r="K79">
            <v>615352</v>
          </cell>
          <cell r="L79">
            <v>1</v>
          </cell>
          <cell r="M79">
            <v>712230</v>
          </cell>
          <cell r="N79">
            <v>0</v>
          </cell>
        </row>
        <row r="80">
          <cell r="B80" t="str">
            <v>0384</v>
          </cell>
          <cell r="C80">
            <v>77</v>
          </cell>
          <cell r="D80" t="str">
            <v>38</v>
          </cell>
          <cell r="E80" t="str">
            <v>PE</v>
          </cell>
          <cell r="F80" t="str">
            <v>N</v>
          </cell>
          <cell r="G80" t="e">
            <v>#REF!</v>
          </cell>
          <cell r="H80" t="str">
            <v>1311</v>
          </cell>
          <cell r="I80" t="str">
            <v>Noxious Weed</v>
          </cell>
          <cell r="J80" t="str">
            <v>Noxious Weed Control Program</v>
          </cell>
          <cell r="K80">
            <v>1699095</v>
          </cell>
          <cell r="L80">
            <v>12.84</v>
          </cell>
          <cell r="M80">
            <v>1792390</v>
          </cell>
          <cell r="N80">
            <v>0</v>
          </cell>
        </row>
        <row r="81">
          <cell r="B81" t="str">
            <v>0325</v>
          </cell>
          <cell r="C81">
            <v>78</v>
          </cell>
          <cell r="D81" t="str">
            <v>32</v>
          </cell>
          <cell r="E81" t="str">
            <v>PE</v>
          </cell>
          <cell r="F81" t="str">
            <v>N</v>
          </cell>
          <cell r="G81" t="e">
            <v>#REF!</v>
          </cell>
          <cell r="H81" t="str">
            <v>1340</v>
          </cell>
          <cell r="I81" t="str">
            <v>Development and Environmental Services</v>
          </cell>
          <cell r="J81" t="str">
            <v>Development and Environmental Services</v>
          </cell>
          <cell r="K81">
            <v>24193985</v>
          </cell>
          <cell r="L81">
            <v>172.5</v>
          </cell>
          <cell r="M81">
            <v>24532326</v>
          </cell>
          <cell r="N81">
            <v>4</v>
          </cell>
        </row>
        <row r="82">
          <cell r="B82" t="str">
            <v>0505</v>
          </cell>
          <cell r="C82">
            <v>79</v>
          </cell>
          <cell r="D82" t="str">
            <v>65</v>
          </cell>
          <cell r="E82" t="str">
            <v>PE</v>
          </cell>
          <cell r="F82" t="str">
            <v>N</v>
          </cell>
          <cell r="G82" t="e">
            <v>#REF!</v>
          </cell>
          <cell r="H82" t="str">
            <v>1344</v>
          </cell>
          <cell r="I82" t="str">
            <v>Tiger Mountain Community Fund Reserve Account</v>
          </cell>
          <cell r="J82" t="str">
            <v>Tiger Mountain Lawsuit Settlement</v>
          </cell>
          <cell r="K82">
            <v>20000</v>
          </cell>
          <cell r="L82">
            <v>0</v>
          </cell>
          <cell r="M82">
            <v>0</v>
          </cell>
          <cell r="N82">
            <v>0</v>
          </cell>
        </row>
        <row r="83">
          <cell r="B83" t="str">
            <v>0091</v>
          </cell>
          <cell r="C83">
            <v>80</v>
          </cell>
          <cell r="D83" t="str">
            <v>65</v>
          </cell>
          <cell r="E83" t="str">
            <v>OTHER</v>
          </cell>
          <cell r="F83" t="str">
            <v>N</v>
          </cell>
          <cell r="G83" t="e">
            <v>#REF!</v>
          </cell>
          <cell r="H83" t="str">
            <v>1391</v>
          </cell>
          <cell r="I83" t="str">
            <v>Risk Abatement I</v>
          </cell>
          <cell r="J83" t="str">
            <v>OMB/Duncan/Roberts Lawsuit Administration</v>
          </cell>
          <cell r="K83">
            <v>243059</v>
          </cell>
          <cell r="L83">
            <v>0</v>
          </cell>
          <cell r="M83">
            <v>0</v>
          </cell>
          <cell r="N83">
            <v>0</v>
          </cell>
        </row>
        <row r="84">
          <cell r="B84" t="str">
            <v>0904</v>
          </cell>
          <cell r="C84">
            <v>81</v>
          </cell>
          <cell r="D84" t="str">
            <v>65</v>
          </cell>
          <cell r="E84" t="str">
            <v>OTHER</v>
          </cell>
          <cell r="F84" t="str">
            <v>N</v>
          </cell>
          <cell r="G84" t="e">
            <v>#REF!</v>
          </cell>
          <cell r="H84" t="str">
            <v>1396</v>
          </cell>
          <cell r="I84" t="str">
            <v>Risk Abatement/2006 Fund</v>
          </cell>
          <cell r="J84" t="str">
            <v>OMB/2006 Fund</v>
          </cell>
          <cell r="K84">
            <v>500000</v>
          </cell>
          <cell r="L84">
            <v>0</v>
          </cell>
          <cell r="M84">
            <v>200000</v>
          </cell>
          <cell r="N84">
            <v>0</v>
          </cell>
        </row>
        <row r="85">
          <cell r="B85" t="str">
            <v>0887</v>
          </cell>
          <cell r="C85">
            <v>82</v>
          </cell>
          <cell r="D85" t="str">
            <v>93</v>
          </cell>
          <cell r="E85" t="str">
            <v>OTHER</v>
          </cell>
          <cell r="F85" t="str">
            <v>N</v>
          </cell>
          <cell r="G85" t="e">
            <v>#REF!</v>
          </cell>
          <cell r="H85" t="str">
            <v>1421</v>
          </cell>
          <cell r="I85" t="str">
            <v>Children and Family Services</v>
          </cell>
          <cell r="J85" t="str">
            <v>Children and Family Services Transfers to Community and Human Services</v>
          </cell>
          <cell r="K85">
            <v>1626371</v>
          </cell>
          <cell r="L85">
            <v>0</v>
          </cell>
          <cell r="M85">
            <v>0</v>
          </cell>
          <cell r="N85">
            <v>0</v>
          </cell>
        </row>
        <row r="86">
          <cell r="B86" t="str">
            <v>0888</v>
          </cell>
          <cell r="C86">
            <v>83</v>
          </cell>
          <cell r="D86" t="str">
            <v>93</v>
          </cell>
          <cell r="E86" t="str">
            <v>HHS</v>
          </cell>
          <cell r="F86" t="str">
            <v>N</v>
          </cell>
          <cell r="G86" t="e">
            <v>#REF!</v>
          </cell>
          <cell r="H86" t="str">
            <v>1421</v>
          </cell>
          <cell r="I86" t="str">
            <v>Children and Family Services</v>
          </cell>
          <cell r="J86" t="str">
            <v>Children and Family Services Community Services - Operating</v>
          </cell>
          <cell r="K86">
            <v>4228257</v>
          </cell>
          <cell r="L86">
            <v>16.5</v>
          </cell>
          <cell r="M86">
            <v>1269500</v>
          </cell>
          <cell r="N86">
            <v>0</v>
          </cell>
        </row>
        <row r="87">
          <cell r="B87" t="str">
            <v>0640</v>
          </cell>
          <cell r="C87">
            <v>84</v>
          </cell>
          <cell r="D87" t="str">
            <v>38</v>
          </cell>
          <cell r="E87" t="str">
            <v>PE</v>
          </cell>
          <cell r="F87" t="str">
            <v>N</v>
          </cell>
          <cell r="G87" t="e">
            <v>#REF!</v>
          </cell>
          <cell r="H87" t="str">
            <v>1451</v>
          </cell>
          <cell r="I87" t="str">
            <v>Parks Operating Levy</v>
          </cell>
          <cell r="J87" t="str">
            <v>Parks and Recreation</v>
          </cell>
          <cell r="K87">
            <v>26563640</v>
          </cell>
          <cell r="L87">
            <v>165.82</v>
          </cell>
          <cell r="M87">
            <v>25674038</v>
          </cell>
          <cell r="N87">
            <v>0</v>
          </cell>
        </row>
        <row r="88">
          <cell r="B88" t="str">
            <v>0641</v>
          </cell>
          <cell r="C88">
            <v>85</v>
          </cell>
          <cell r="D88" t="str">
            <v>38</v>
          </cell>
          <cell r="E88" t="str">
            <v>PE</v>
          </cell>
          <cell r="F88" t="str">
            <v>N</v>
          </cell>
          <cell r="G88" t="e">
            <v>#REF!</v>
          </cell>
          <cell r="H88" t="str">
            <v>1452</v>
          </cell>
          <cell r="I88" t="str">
            <v>Open Space Trails and Zoo Levy</v>
          </cell>
          <cell r="J88" t="str">
            <v>Expansion Levy</v>
          </cell>
          <cell r="K88">
            <v>18424234</v>
          </cell>
          <cell r="L88">
            <v>0</v>
          </cell>
          <cell r="M88">
            <v>18409439</v>
          </cell>
          <cell r="N88">
            <v>0</v>
          </cell>
        </row>
        <row r="89">
          <cell r="B89" t="str">
            <v>0561</v>
          </cell>
          <cell r="C89">
            <v>86</v>
          </cell>
          <cell r="D89" t="str">
            <v>38</v>
          </cell>
          <cell r="E89" t="str">
            <v>PE</v>
          </cell>
          <cell r="F89" t="str">
            <v>N</v>
          </cell>
          <cell r="G89" t="e">
            <v>#REF!</v>
          </cell>
          <cell r="H89" t="str">
            <v>1561</v>
          </cell>
          <cell r="I89" t="str">
            <v>King County Flood Control Contract</v>
          </cell>
          <cell r="J89" t="str">
            <v>King County Flood Control Contract</v>
          </cell>
          <cell r="K89">
            <v>6414163</v>
          </cell>
          <cell r="L89">
            <v>34</v>
          </cell>
          <cell r="M89">
            <v>6414163</v>
          </cell>
          <cell r="N89">
            <v>0</v>
          </cell>
        </row>
        <row r="90">
          <cell r="B90" t="str">
            <v>0800</v>
          </cell>
          <cell r="C90">
            <v>87</v>
          </cell>
          <cell r="D90" t="str">
            <v>80</v>
          </cell>
          <cell r="E90" t="str">
            <v>HHS</v>
          </cell>
          <cell r="F90" t="str">
            <v>N</v>
          </cell>
          <cell r="G90" t="e">
            <v>#REF!</v>
          </cell>
          <cell r="H90" t="str">
            <v>1800</v>
          </cell>
          <cell r="I90" t="str">
            <v>Public Health</v>
          </cell>
          <cell r="J90" t="str">
            <v>Public Health</v>
          </cell>
          <cell r="K90">
            <v>190380446</v>
          </cell>
          <cell r="L90">
            <v>1233</v>
          </cell>
          <cell r="M90">
            <v>190380446</v>
          </cell>
          <cell r="N90">
            <v>16.13</v>
          </cell>
        </row>
        <row r="91">
          <cell r="B91" t="str">
            <v>0810</v>
          </cell>
          <cell r="C91">
            <v>88</v>
          </cell>
          <cell r="D91" t="str">
            <v>80</v>
          </cell>
          <cell r="E91" t="str">
            <v>HHS</v>
          </cell>
          <cell r="F91" t="str">
            <v>N</v>
          </cell>
          <cell r="G91" t="e">
            <v>#REF!</v>
          </cell>
          <cell r="H91" t="str">
            <v>1800</v>
          </cell>
          <cell r="I91" t="str">
            <v>Public Health</v>
          </cell>
          <cell r="J91" t="str">
            <v>Medical Examiner</v>
          </cell>
          <cell r="K91">
            <v>4461662</v>
          </cell>
          <cell r="L91">
            <v>26.59</v>
          </cell>
          <cell r="M91">
            <v>4461662</v>
          </cell>
          <cell r="N91">
            <v>0</v>
          </cell>
        </row>
        <row r="92">
          <cell r="B92" t="str">
            <v>0760</v>
          </cell>
          <cell r="C92">
            <v>89</v>
          </cell>
          <cell r="D92" t="str">
            <v>38</v>
          </cell>
          <cell r="E92" t="str">
            <v>PE</v>
          </cell>
          <cell r="F92" t="str">
            <v>N</v>
          </cell>
          <cell r="G92" t="e">
            <v>#REF!</v>
          </cell>
          <cell r="H92" t="str">
            <v>1820</v>
          </cell>
          <cell r="I92" t="str">
            <v>Inter-County River Improvement</v>
          </cell>
          <cell r="J92" t="str">
            <v>Inter-County River Improvement</v>
          </cell>
          <cell r="K92">
            <v>50000</v>
          </cell>
          <cell r="L92">
            <v>0</v>
          </cell>
          <cell r="M92">
            <v>50000</v>
          </cell>
          <cell r="N92">
            <v>0</v>
          </cell>
        </row>
        <row r="93">
          <cell r="B93" t="str">
            <v>2140</v>
          </cell>
          <cell r="C93">
            <v>90</v>
          </cell>
          <cell r="D93" t="str">
            <v>2140</v>
          </cell>
          <cell r="E93" t="str">
            <v>GG</v>
          </cell>
          <cell r="F93" t="str">
            <v>N</v>
          </cell>
          <cell r="G93" t="e">
            <v>#REF!</v>
          </cell>
          <cell r="H93" t="str">
            <v>2140</v>
          </cell>
          <cell r="I93" t="str">
            <v>Grants</v>
          </cell>
          <cell r="J93" t="str">
            <v>Grants</v>
          </cell>
          <cell r="K93">
            <v>32213670</v>
          </cell>
          <cell r="L93">
            <v>73.8</v>
          </cell>
          <cell r="M93">
            <v>32213670</v>
          </cell>
          <cell r="N93">
            <v>6</v>
          </cell>
        </row>
        <row r="94">
          <cell r="B94" t="str">
            <v>0517</v>
          </cell>
          <cell r="C94">
            <v>91</v>
          </cell>
          <cell r="D94" t="str">
            <v>2140</v>
          </cell>
          <cell r="E94" t="str">
            <v>GG</v>
          </cell>
          <cell r="F94" t="str">
            <v>N</v>
          </cell>
          <cell r="G94" t="e">
            <v>#REF!</v>
          </cell>
          <cell r="H94" t="str">
            <v>2163</v>
          </cell>
          <cell r="I94" t="str">
            <v>Grant Tier 1</v>
          </cell>
          <cell r="J94" t="str">
            <v>2009 ARRA Byrne Justice Assistance Grant</v>
          </cell>
          <cell r="K94">
            <v>1179446</v>
          </cell>
          <cell r="L94">
            <v>0</v>
          </cell>
          <cell r="M94">
            <v>1179446</v>
          </cell>
          <cell r="N94">
            <v>0</v>
          </cell>
        </row>
        <row r="95">
          <cell r="B95" t="str">
            <v>0518</v>
          </cell>
          <cell r="C95">
            <v>92</v>
          </cell>
          <cell r="D95" t="str">
            <v>2140</v>
          </cell>
          <cell r="E95" t="str">
            <v>GG</v>
          </cell>
          <cell r="F95" t="str">
            <v>N</v>
          </cell>
          <cell r="G95" t="e">
            <v>#REF!</v>
          </cell>
          <cell r="H95" t="str">
            <v>2164</v>
          </cell>
          <cell r="I95" t="str">
            <v>2009 ARRA Byrne Justice Assistance Grant</v>
          </cell>
          <cell r="J95" t="str">
            <v>Byrne Justice Assistance FFY09 Grant</v>
          </cell>
          <cell r="K95">
            <v>279502</v>
          </cell>
          <cell r="L95">
            <v>0</v>
          </cell>
          <cell r="M95">
            <v>279502</v>
          </cell>
          <cell r="N95">
            <v>0</v>
          </cell>
        </row>
        <row r="96">
          <cell r="B96" t="str">
            <v>0936</v>
          </cell>
          <cell r="C96">
            <v>93</v>
          </cell>
          <cell r="D96" t="str">
            <v>93</v>
          </cell>
          <cell r="E96" t="str">
            <v>HHS</v>
          </cell>
          <cell r="F96" t="str">
            <v>N</v>
          </cell>
          <cell r="G96" t="e">
            <v>#REF!</v>
          </cell>
          <cell r="H96" t="str">
            <v>2240</v>
          </cell>
          <cell r="I96" t="str">
            <v>Work Training</v>
          </cell>
          <cell r="J96" t="str">
            <v>Work Training Program</v>
          </cell>
          <cell r="K96">
            <v>11999042</v>
          </cell>
          <cell r="L96">
            <v>55.78</v>
          </cell>
          <cell r="M96">
            <v>11607039</v>
          </cell>
          <cell r="N96">
            <v>5</v>
          </cell>
        </row>
        <row r="97">
          <cell r="B97" t="str">
            <v>0350</v>
          </cell>
          <cell r="C97">
            <v>94</v>
          </cell>
          <cell r="D97" t="str">
            <v>93</v>
          </cell>
          <cell r="E97" t="str">
            <v>HHS</v>
          </cell>
          <cell r="F97" t="str">
            <v>N</v>
          </cell>
          <cell r="G97" t="e">
            <v>#REF!</v>
          </cell>
          <cell r="H97" t="str">
            <v>2460</v>
          </cell>
          <cell r="I97" t="str">
            <v>Federal Housing and Community Development</v>
          </cell>
          <cell r="J97" t="str">
            <v>Federal Housing and Community Development</v>
          </cell>
          <cell r="K97">
            <v>21155241</v>
          </cell>
          <cell r="L97">
            <v>34.5</v>
          </cell>
          <cell r="M97">
            <v>21155241</v>
          </cell>
          <cell r="N97">
            <v>0.5</v>
          </cell>
        </row>
        <row r="98">
          <cell r="B98" t="str">
            <v>0381</v>
          </cell>
          <cell r="C98">
            <v>95</v>
          </cell>
          <cell r="D98" t="str">
            <v>38</v>
          </cell>
          <cell r="E98" t="str">
            <v>PE</v>
          </cell>
          <cell r="F98" t="str">
            <v>N</v>
          </cell>
          <cell r="G98" t="e">
            <v>#REF!</v>
          </cell>
          <cell r="H98" t="str">
            <v>4040</v>
          </cell>
          <cell r="I98" t="str">
            <v>Solid Waste</v>
          </cell>
          <cell r="J98" t="str">
            <v>Natural Resources and Parks Administration</v>
          </cell>
          <cell r="K98">
            <v>6075700</v>
          </cell>
          <cell r="L98">
            <v>34.6</v>
          </cell>
          <cell r="M98">
            <v>6075700</v>
          </cell>
          <cell r="N98">
            <v>0</v>
          </cell>
        </row>
        <row r="99">
          <cell r="B99" t="str">
            <v>0720</v>
          </cell>
          <cell r="C99">
            <v>96</v>
          </cell>
          <cell r="D99" t="str">
            <v>38</v>
          </cell>
          <cell r="E99" t="str">
            <v>PE</v>
          </cell>
          <cell r="F99" t="str">
            <v>N</v>
          </cell>
          <cell r="G99" t="e">
            <v>#REF!</v>
          </cell>
          <cell r="H99" t="str">
            <v>4040</v>
          </cell>
          <cell r="I99" t="str">
            <v>Solid Waste</v>
          </cell>
          <cell r="J99" t="str">
            <v xml:space="preserve">Solid Waste </v>
          </cell>
          <cell r="K99">
            <v>93385594</v>
          </cell>
          <cell r="L99">
            <v>401.72</v>
          </cell>
          <cell r="M99">
            <v>87013976</v>
          </cell>
          <cell r="N99">
            <v>4</v>
          </cell>
        </row>
        <row r="100">
          <cell r="B100" t="str">
            <v>0213</v>
          </cell>
          <cell r="C100">
            <v>97</v>
          </cell>
          <cell r="D100" t="str">
            <v>40</v>
          </cell>
          <cell r="E100" t="str">
            <v>LSJ</v>
          </cell>
          <cell r="F100" t="str">
            <v>N</v>
          </cell>
          <cell r="G100" t="e">
            <v>#REF!</v>
          </cell>
          <cell r="H100" t="str">
            <v>4501</v>
          </cell>
          <cell r="I100" t="str">
            <v>Radio Communications Operations</v>
          </cell>
          <cell r="J100" t="str">
            <v>Radio Communication Services (800 MHz)</v>
          </cell>
          <cell r="K100">
            <v>2888969</v>
          </cell>
          <cell r="L100">
            <v>14</v>
          </cell>
          <cell r="M100">
            <v>3465647</v>
          </cell>
          <cell r="N100">
            <v>0</v>
          </cell>
        </row>
        <row r="101">
          <cell r="B101" t="str">
            <v>0490</v>
          </cell>
          <cell r="C101">
            <v>98</v>
          </cell>
          <cell r="D101" t="str">
            <v>11</v>
          </cell>
          <cell r="E101" t="str">
            <v>GG</v>
          </cell>
          <cell r="F101" t="str">
            <v>N</v>
          </cell>
          <cell r="G101" t="e">
            <v>#REF!</v>
          </cell>
          <cell r="H101" t="str">
            <v>4531</v>
          </cell>
          <cell r="I101" t="str">
            <v>I-NET Operations</v>
          </cell>
          <cell r="J101" t="str">
            <v>I-Net Operations</v>
          </cell>
          <cell r="K101">
            <v>3381257</v>
          </cell>
          <cell r="L101">
            <v>8</v>
          </cell>
          <cell r="M101">
            <v>2999146</v>
          </cell>
          <cell r="N101">
            <v>0</v>
          </cell>
        </row>
        <row r="102">
          <cell r="B102" t="str">
            <v>4000M</v>
          </cell>
          <cell r="C102">
            <v>99</v>
          </cell>
          <cell r="D102" t="str">
            <v>38</v>
          </cell>
          <cell r="E102" t="str">
            <v>PE</v>
          </cell>
          <cell r="F102" t="str">
            <v>N</v>
          </cell>
          <cell r="G102" t="e">
            <v>#REF!</v>
          </cell>
          <cell r="H102" t="str">
            <v>4610</v>
          </cell>
          <cell r="I102" t="str">
            <v>Water Quality</v>
          </cell>
          <cell r="J102" t="str">
            <v>Wastewater Treatment</v>
          </cell>
          <cell r="K102">
            <v>109858272</v>
          </cell>
          <cell r="L102">
            <v>597.70000000000005</v>
          </cell>
          <cell r="M102">
            <v>329159706</v>
          </cell>
          <cell r="N102">
            <v>33</v>
          </cell>
        </row>
        <row r="103">
          <cell r="B103" t="str">
            <v>0666</v>
          </cell>
          <cell r="C103">
            <v>100</v>
          </cell>
          <cell r="D103" t="str">
            <v>40</v>
          </cell>
          <cell r="E103" t="str">
            <v>GG</v>
          </cell>
          <cell r="F103" t="str">
            <v>N</v>
          </cell>
          <cell r="G103" t="e">
            <v>#REF!</v>
          </cell>
          <cell r="H103" t="str">
            <v>5420</v>
          </cell>
          <cell r="I103" t="str">
            <v>Safety and Workers Compensation</v>
          </cell>
          <cell r="J103" t="str">
            <v>Safety and Claims Management</v>
          </cell>
          <cell r="K103">
            <v>35685728</v>
          </cell>
          <cell r="L103">
            <v>29</v>
          </cell>
          <cell r="M103">
            <v>41568460</v>
          </cell>
          <cell r="N103">
            <v>0</v>
          </cell>
        </row>
        <row r="104">
          <cell r="B104" t="str">
            <v>0138</v>
          </cell>
          <cell r="C104">
            <v>101</v>
          </cell>
          <cell r="D104" t="str">
            <v>40</v>
          </cell>
          <cell r="E104" t="str">
            <v>GG</v>
          </cell>
          <cell r="F104" t="str">
            <v>N</v>
          </cell>
          <cell r="G104" t="e">
            <v>#REF!</v>
          </cell>
          <cell r="H104" t="str">
            <v>5450</v>
          </cell>
          <cell r="I104" t="str">
            <v>Financial Services</v>
          </cell>
          <cell r="J104" t="str">
            <v>Finance and Business Operations</v>
          </cell>
          <cell r="K104">
            <v>30332464</v>
          </cell>
          <cell r="L104">
            <v>198.5</v>
          </cell>
          <cell r="M104">
            <v>29163749</v>
          </cell>
          <cell r="N104">
            <v>0.5</v>
          </cell>
        </row>
        <row r="105">
          <cell r="B105" t="str">
            <v>0023</v>
          </cell>
          <cell r="C105">
            <v>102</v>
          </cell>
          <cell r="D105" t="str">
            <v>40</v>
          </cell>
          <cell r="E105" t="str">
            <v>GG</v>
          </cell>
          <cell r="F105" t="str">
            <v>N</v>
          </cell>
          <cell r="G105" t="e">
            <v>#REF!</v>
          </cell>
          <cell r="H105" t="str">
            <v>5461</v>
          </cell>
          <cell r="I105" t="str">
            <v>DES IT Equipment Replacement</v>
          </cell>
          <cell r="J105" t="str">
            <v>DES Equipment Replacement</v>
          </cell>
          <cell r="K105">
            <v>710474</v>
          </cell>
          <cell r="L105">
            <v>0</v>
          </cell>
          <cell r="M105">
            <v>593165</v>
          </cell>
          <cell r="N105">
            <v>0</v>
          </cell>
        </row>
        <row r="106">
          <cell r="B106" t="str">
            <v>1550M</v>
          </cell>
          <cell r="C106">
            <v>103</v>
          </cell>
          <cell r="D106" t="str">
            <v>11</v>
          </cell>
          <cell r="E106" t="str">
            <v>GG</v>
          </cell>
          <cell r="F106" t="str">
            <v>N</v>
          </cell>
          <cell r="G106" t="e">
            <v>#REF!</v>
          </cell>
          <cell r="H106" t="str">
            <v>5471</v>
          </cell>
          <cell r="I106" t="str">
            <v>Information Resource Management</v>
          </cell>
          <cell r="J106" t="str">
            <v>Office of Information Resource Management</v>
          </cell>
          <cell r="K106">
            <v>6198129</v>
          </cell>
          <cell r="L106">
            <v>27</v>
          </cell>
          <cell r="M106">
            <v>5730073</v>
          </cell>
          <cell r="N106">
            <v>1</v>
          </cell>
        </row>
        <row r="107">
          <cell r="B107" t="str">
            <v>3180M</v>
          </cell>
          <cell r="C107">
            <v>104</v>
          </cell>
          <cell r="D107" t="str">
            <v>38</v>
          </cell>
          <cell r="E107" t="str">
            <v>PE</v>
          </cell>
          <cell r="F107" t="str">
            <v>N</v>
          </cell>
          <cell r="G107" t="e">
            <v>#REF!</v>
          </cell>
          <cell r="H107" t="str">
            <v>5481</v>
          </cell>
          <cell r="I107" t="str">
            <v>Geographic Information Systems (GIS)</v>
          </cell>
          <cell r="J107" t="str">
            <v>Geographic Information Systems</v>
          </cell>
          <cell r="K107">
            <v>4382631</v>
          </cell>
          <cell r="L107">
            <v>29</v>
          </cell>
          <cell r="M107">
            <v>4618700</v>
          </cell>
          <cell r="N107">
            <v>1</v>
          </cell>
        </row>
        <row r="108">
          <cell r="B108" t="str">
            <v>0429</v>
          </cell>
          <cell r="C108">
            <v>105</v>
          </cell>
          <cell r="D108" t="str">
            <v>40</v>
          </cell>
          <cell r="E108" t="str">
            <v>GG</v>
          </cell>
          <cell r="F108" t="str">
            <v>N</v>
          </cell>
          <cell r="G108" t="e">
            <v>#REF!</v>
          </cell>
          <cell r="H108" t="str">
            <v>5500</v>
          </cell>
          <cell r="I108" t="str">
            <v>Employee Benefits</v>
          </cell>
          <cell r="J108" t="str">
            <v>Employee Benefits</v>
          </cell>
          <cell r="K108">
            <v>221694435</v>
          </cell>
          <cell r="L108">
            <v>13</v>
          </cell>
          <cell r="M108">
            <v>217100305</v>
          </cell>
          <cell r="N108">
            <v>0</v>
          </cell>
        </row>
        <row r="109">
          <cell r="B109" t="str">
            <v>0601</v>
          </cell>
          <cell r="C109">
            <v>106</v>
          </cell>
          <cell r="D109" t="str">
            <v>40</v>
          </cell>
          <cell r="E109" t="str">
            <v>GG</v>
          </cell>
          <cell r="F109" t="str">
            <v>N</v>
          </cell>
          <cell r="G109" t="e">
            <v>#REF!</v>
          </cell>
          <cell r="H109" t="str">
            <v>5511</v>
          </cell>
          <cell r="I109" t="str">
            <v>Facilities Management - Internal Service</v>
          </cell>
          <cell r="J109" t="str">
            <v>Facilities Management Internal Service</v>
          </cell>
          <cell r="K109">
            <v>47177643</v>
          </cell>
          <cell r="L109">
            <v>336.51</v>
          </cell>
          <cell r="M109">
            <v>46319848</v>
          </cell>
          <cell r="N109">
            <v>0</v>
          </cell>
        </row>
        <row r="110">
          <cell r="B110" t="str">
            <v>0154</v>
          </cell>
          <cell r="C110">
            <v>107</v>
          </cell>
          <cell r="D110" t="str">
            <v>40</v>
          </cell>
          <cell r="E110" t="str">
            <v>GG</v>
          </cell>
          <cell r="F110" t="str">
            <v>N</v>
          </cell>
          <cell r="G110" t="e">
            <v>#REF!</v>
          </cell>
          <cell r="H110" t="str">
            <v>5520</v>
          </cell>
          <cell r="I110" t="str">
            <v>Insurance</v>
          </cell>
          <cell r="J110" t="str">
            <v>Risk Management</v>
          </cell>
          <cell r="K110">
            <v>25917173</v>
          </cell>
          <cell r="L110">
            <v>22</v>
          </cell>
          <cell r="M110">
            <v>24829632</v>
          </cell>
          <cell r="N110">
            <v>0</v>
          </cell>
        </row>
        <row r="111">
          <cell r="B111" t="str">
            <v>0432</v>
          </cell>
          <cell r="C111">
            <v>108</v>
          </cell>
          <cell r="D111" t="str">
            <v>11</v>
          </cell>
          <cell r="E111" t="str">
            <v>GG</v>
          </cell>
          <cell r="F111" t="str">
            <v>N</v>
          </cell>
          <cell r="G111" t="e">
            <v>#REF!</v>
          </cell>
          <cell r="H111" t="str">
            <v>5531</v>
          </cell>
          <cell r="I111" t="str">
            <v>Data  Processing</v>
          </cell>
          <cell r="J111" t="str">
            <v>OIRM--Technology Services</v>
          </cell>
          <cell r="K111">
            <v>27499996</v>
          </cell>
          <cell r="L111">
            <v>120</v>
          </cell>
          <cell r="M111">
            <v>27723854</v>
          </cell>
          <cell r="N111">
            <v>2</v>
          </cell>
        </row>
        <row r="112">
          <cell r="B112" t="str">
            <v>0433</v>
          </cell>
          <cell r="C112">
            <v>109</v>
          </cell>
          <cell r="D112" t="str">
            <v>11</v>
          </cell>
          <cell r="E112" t="str">
            <v>GG</v>
          </cell>
          <cell r="F112" t="str">
            <v>N</v>
          </cell>
          <cell r="G112" t="e">
            <v>#REF!</v>
          </cell>
          <cell r="H112" t="str">
            <v>5532</v>
          </cell>
          <cell r="I112" t="str">
            <v>Telecommunication</v>
          </cell>
          <cell r="J112" t="str">
            <v>OIRM--Telecommunications</v>
          </cell>
          <cell r="K112">
            <v>2593582</v>
          </cell>
          <cell r="L112">
            <v>8</v>
          </cell>
          <cell r="M112">
            <v>2082037</v>
          </cell>
          <cell r="N112">
            <v>0</v>
          </cell>
        </row>
        <row r="113">
          <cell r="B113" t="str">
            <v>0415</v>
          </cell>
          <cell r="C113">
            <v>110</v>
          </cell>
          <cell r="D113" t="str">
            <v>40</v>
          </cell>
          <cell r="E113" t="str">
            <v>GG</v>
          </cell>
          <cell r="F113" t="str">
            <v>N</v>
          </cell>
          <cell r="G113" t="e">
            <v>#REF!</v>
          </cell>
          <cell r="H113" t="str">
            <v>5600</v>
          </cell>
          <cell r="I113" t="str">
            <v>Printing and Graphic Arts Services</v>
          </cell>
          <cell r="J113" t="str">
            <v>Printing and Graphic Arts</v>
          </cell>
          <cell r="K113">
            <v>105000</v>
          </cell>
          <cell r="L113">
            <v>0</v>
          </cell>
          <cell r="M113">
            <v>1097643</v>
          </cell>
          <cell r="N113">
            <v>0</v>
          </cell>
        </row>
        <row r="114">
          <cell r="B114" t="str">
            <v>0465</v>
          </cell>
          <cell r="C114">
            <v>111</v>
          </cell>
          <cell r="D114" t="str">
            <v>800</v>
          </cell>
          <cell r="E114" t="str">
            <v>DS</v>
          </cell>
          <cell r="F114" t="str">
            <v>N</v>
          </cell>
          <cell r="G114" t="e">
            <v>#REF!</v>
          </cell>
          <cell r="H114" t="str">
            <v>8400</v>
          </cell>
          <cell r="I114" t="str">
            <v>Limited G.O. Bond Redemption</v>
          </cell>
          <cell r="J114" t="str">
            <v>Limited G.O. Bond Redemption</v>
          </cell>
          <cell r="K114">
            <v>161518519</v>
          </cell>
          <cell r="L114">
            <v>0</v>
          </cell>
          <cell r="M114">
            <v>160099914</v>
          </cell>
          <cell r="N114">
            <v>0</v>
          </cell>
        </row>
        <row r="115">
          <cell r="B115" t="str">
            <v>0466</v>
          </cell>
          <cell r="C115">
            <v>112</v>
          </cell>
          <cell r="D115" t="str">
            <v>800</v>
          </cell>
          <cell r="E115" t="str">
            <v>DS</v>
          </cell>
          <cell r="F115" t="str">
            <v>N</v>
          </cell>
          <cell r="G115" t="e">
            <v>#REF!</v>
          </cell>
          <cell r="H115" t="str">
            <v>8500</v>
          </cell>
          <cell r="I115" t="str">
            <v>Unlimited G.O. Bond Redemption</v>
          </cell>
          <cell r="J115" t="str">
            <v>Unlimited G.O. Bond Redemption</v>
          </cell>
          <cell r="K115">
            <v>24774477</v>
          </cell>
          <cell r="L115">
            <v>0</v>
          </cell>
          <cell r="M115">
            <v>24576350</v>
          </cell>
          <cell r="N115">
            <v>0</v>
          </cell>
        </row>
        <row r="116">
          <cell r="B116" t="str">
            <v>0467</v>
          </cell>
          <cell r="C116">
            <v>113</v>
          </cell>
          <cell r="D116" t="str">
            <v>800</v>
          </cell>
          <cell r="E116" t="str">
            <v>DS</v>
          </cell>
          <cell r="F116" t="str">
            <v>N</v>
          </cell>
          <cell r="G116" t="e">
            <v>#REF!</v>
          </cell>
          <cell r="H116" t="str">
            <v>8510</v>
          </cell>
          <cell r="I116" t="str">
            <v>Stadium G.O. Bond Redemption</v>
          </cell>
          <cell r="J116" t="str">
            <v>Stadium G.O. Bond Redemption</v>
          </cell>
          <cell r="K116">
            <v>5732006</v>
          </cell>
          <cell r="L116">
            <v>0</v>
          </cell>
          <cell r="M116">
            <v>1606575</v>
          </cell>
          <cell r="N116">
            <v>0</v>
          </cell>
        </row>
        <row r="117">
          <cell r="B117" t="str">
            <v>4999M</v>
          </cell>
          <cell r="C117">
            <v>114</v>
          </cell>
          <cell r="D117" t="str">
            <v>800</v>
          </cell>
          <cell r="E117" t="str">
            <v>DS</v>
          </cell>
          <cell r="F117" t="str">
            <v>N</v>
          </cell>
          <cell r="G117" t="e">
            <v>#REF!</v>
          </cell>
          <cell r="H117" t="str">
            <v>4610</v>
          </cell>
          <cell r="I117" t="str">
            <v>Water Quality</v>
          </cell>
          <cell r="J117" t="str">
            <v>Wastewater Treatment Debt Service</v>
          </cell>
          <cell r="K117">
            <v>178569346</v>
          </cell>
          <cell r="L117">
            <v>0</v>
          </cell>
          <cell r="M117">
            <v>0</v>
          </cell>
          <cell r="N117">
            <v>0</v>
          </cell>
        </row>
        <row r="118">
          <cell r="B118" t="str">
            <v>3000</v>
          </cell>
          <cell r="C118">
            <v>115</v>
          </cell>
          <cell r="D118" t="str">
            <v>300</v>
          </cell>
          <cell r="E118" t="str">
            <v>CIP</v>
          </cell>
          <cell r="F118" t="str">
            <v>N</v>
          </cell>
          <cell r="G118" t="e">
            <v>#REF!</v>
          </cell>
          <cell r="H118" t="str">
            <v>3000</v>
          </cell>
          <cell r="I118" t="str">
            <v>Capital Improvement Program</v>
          </cell>
          <cell r="J118" t="str">
            <v>General Capital Improvement Programs</v>
          </cell>
          <cell r="K118">
            <v>136043471</v>
          </cell>
          <cell r="L118">
            <v>0</v>
          </cell>
          <cell r="M118">
            <v>136043471</v>
          </cell>
          <cell r="N118">
            <v>0</v>
          </cell>
        </row>
        <row r="119">
          <cell r="B119" t="str">
            <v>3003</v>
          </cell>
          <cell r="C119">
            <v>116</v>
          </cell>
          <cell r="D119" t="str">
            <v>300</v>
          </cell>
          <cell r="E119" t="str">
            <v>CIP</v>
          </cell>
          <cell r="F119" t="str">
            <v>N</v>
          </cell>
          <cell r="G119" t="e">
            <v>#REF!</v>
          </cell>
          <cell r="H119" t="str">
            <v>3000</v>
          </cell>
          <cell r="I119" t="str">
            <v>Capital Improvement Program</v>
          </cell>
          <cell r="J119" t="str">
            <v>Wastewater Treatment Capital Improvement Program</v>
          </cell>
          <cell r="K119">
            <v>96527786</v>
          </cell>
          <cell r="L119">
            <v>0</v>
          </cell>
          <cell r="M119">
            <v>96527786</v>
          </cell>
          <cell r="N119">
            <v>0</v>
          </cell>
        </row>
        <row r="120">
          <cell r="B120" t="str">
            <v>3004</v>
          </cell>
          <cell r="C120">
            <v>117</v>
          </cell>
          <cell r="D120" t="str">
            <v>300</v>
          </cell>
          <cell r="E120" t="str">
            <v>CIP</v>
          </cell>
          <cell r="F120" t="str">
            <v>N</v>
          </cell>
          <cell r="G120" t="e">
            <v>#REF!</v>
          </cell>
          <cell r="H120" t="str">
            <v>3000</v>
          </cell>
          <cell r="I120" t="str">
            <v>Capital Improvement Program</v>
          </cell>
          <cell r="J120" t="str">
            <v>Surface Water Capital Improvement Program</v>
          </cell>
          <cell r="K120">
            <v>9914761</v>
          </cell>
          <cell r="L120">
            <v>0</v>
          </cell>
          <cell r="M120">
            <v>9914761</v>
          </cell>
          <cell r="N120">
            <v>0</v>
          </cell>
        </row>
        <row r="121">
          <cell r="B121" t="str">
            <v>3005</v>
          </cell>
          <cell r="C121">
            <v>118</v>
          </cell>
          <cell r="D121" t="str">
            <v>300</v>
          </cell>
          <cell r="E121" t="str">
            <v>CIP</v>
          </cell>
          <cell r="F121" t="str">
            <v>N</v>
          </cell>
          <cell r="G121" t="e">
            <v>#REF!</v>
          </cell>
          <cell r="H121" t="str">
            <v>3000</v>
          </cell>
          <cell r="I121" t="str">
            <v>Capital Improvement Program</v>
          </cell>
          <cell r="J121" t="str">
            <v>Major Maintenance Capital Improvement Program</v>
          </cell>
          <cell r="K121">
            <v>10286106</v>
          </cell>
          <cell r="L121">
            <v>0</v>
          </cell>
          <cell r="M121">
            <v>10286106</v>
          </cell>
          <cell r="N121">
            <v>0</v>
          </cell>
        </row>
        <row r="122">
          <cell r="B122" t="str">
            <v>3006</v>
          </cell>
          <cell r="C122">
            <v>119</v>
          </cell>
          <cell r="D122" t="str">
            <v>300</v>
          </cell>
          <cell r="E122" t="str">
            <v>CIP</v>
          </cell>
          <cell r="F122" t="str">
            <v>N</v>
          </cell>
          <cell r="G122" t="e">
            <v>#REF!</v>
          </cell>
          <cell r="H122" t="str">
            <v>3000</v>
          </cell>
          <cell r="I122" t="str">
            <v>Capital Improvement Program</v>
          </cell>
          <cell r="J122" t="str">
            <v>Solid Waste Capital Improvement Program</v>
          </cell>
          <cell r="K122">
            <v>54306551</v>
          </cell>
          <cell r="L122">
            <v>0</v>
          </cell>
          <cell r="M122">
            <v>54306551</v>
          </cell>
          <cell r="N122">
            <v>0</v>
          </cell>
        </row>
        <row r="123">
          <cell r="B123" t="str">
            <v>0726</v>
          </cell>
          <cell r="C123">
            <v>120</v>
          </cell>
          <cell r="D123" t="str">
            <v>70</v>
          </cell>
          <cell r="E123" t="str">
            <v>PE</v>
          </cell>
          <cell r="F123" t="str">
            <v>Y</v>
          </cell>
          <cell r="G123" t="e">
            <v>#REF!</v>
          </cell>
          <cell r="H123" t="str">
            <v>1030</v>
          </cell>
          <cell r="I123" t="str">
            <v>Road</v>
          </cell>
          <cell r="J123" t="str">
            <v>Stormwater Decant Program</v>
          </cell>
          <cell r="K123">
            <v>1236737</v>
          </cell>
          <cell r="L123">
            <v>0</v>
          </cell>
          <cell r="M123">
            <v>1530996</v>
          </cell>
          <cell r="N123">
            <v>0</v>
          </cell>
        </row>
        <row r="124">
          <cell r="B124" t="str">
            <v>0730</v>
          </cell>
          <cell r="C124">
            <v>121</v>
          </cell>
          <cell r="D124" t="str">
            <v>70</v>
          </cell>
          <cell r="E124" t="str">
            <v>PE</v>
          </cell>
          <cell r="F124" t="str">
            <v>Y</v>
          </cell>
          <cell r="G124" t="e">
            <v>#REF!</v>
          </cell>
          <cell r="H124" t="str">
            <v>1030</v>
          </cell>
          <cell r="I124" t="str">
            <v>Road</v>
          </cell>
          <cell r="J124" t="str">
            <v>Roads</v>
          </cell>
          <cell r="K124">
            <v>179386288</v>
          </cell>
          <cell r="L124">
            <v>588.54999999999995</v>
          </cell>
          <cell r="M124">
            <v>253723513</v>
          </cell>
          <cell r="N124">
            <v>9.75</v>
          </cell>
        </row>
        <row r="125">
          <cell r="B125" t="str">
            <v>0734</v>
          </cell>
          <cell r="C125">
            <v>122</v>
          </cell>
          <cell r="D125" t="str">
            <v>70</v>
          </cell>
          <cell r="E125" t="str">
            <v>OTHER</v>
          </cell>
          <cell r="F125" t="str">
            <v>Y</v>
          </cell>
          <cell r="G125" t="e">
            <v>#REF!</v>
          </cell>
          <cell r="H125" t="str">
            <v>1030</v>
          </cell>
          <cell r="I125" t="str">
            <v>Road</v>
          </cell>
          <cell r="J125" t="str">
            <v>Roads Construction Transfer</v>
          </cell>
          <cell r="K125">
            <v>72397784</v>
          </cell>
          <cell r="L125">
            <v>0</v>
          </cell>
          <cell r="M125">
            <v>0</v>
          </cell>
          <cell r="N125">
            <v>0</v>
          </cell>
        </row>
        <row r="126">
          <cell r="B126" t="str">
            <v>1460M</v>
          </cell>
          <cell r="C126">
            <v>123</v>
          </cell>
          <cell r="D126" t="str">
            <v>70</v>
          </cell>
          <cell r="E126" t="str">
            <v>PE</v>
          </cell>
          <cell r="F126" t="str">
            <v>Y</v>
          </cell>
          <cell r="G126" t="e">
            <v>#REF!</v>
          </cell>
          <cell r="H126" t="str">
            <v>1590</v>
          </cell>
          <cell r="I126" t="str">
            <v>King County Marine Operations</v>
          </cell>
          <cell r="J126" t="str">
            <v>Marine Division</v>
          </cell>
          <cell r="K126">
            <v>13411416</v>
          </cell>
          <cell r="L126">
            <v>18.96</v>
          </cell>
          <cell r="M126">
            <v>13411416</v>
          </cell>
          <cell r="N126">
            <v>2.0099999999999998</v>
          </cell>
        </row>
        <row r="127">
          <cell r="B127" t="str">
            <v>0710</v>
          </cell>
          <cell r="C127">
            <v>124</v>
          </cell>
          <cell r="D127" t="str">
            <v>70</v>
          </cell>
          <cell r="E127" t="str">
            <v>PE</v>
          </cell>
          <cell r="F127" t="str">
            <v>Y</v>
          </cell>
          <cell r="G127" t="e">
            <v>#REF!</v>
          </cell>
          <cell r="H127" t="str">
            <v>4290</v>
          </cell>
          <cell r="I127" t="str">
            <v>Airport</v>
          </cell>
          <cell r="J127" t="str">
            <v>Airport</v>
          </cell>
          <cell r="K127">
            <v>28170562</v>
          </cell>
          <cell r="L127">
            <v>46</v>
          </cell>
          <cell r="M127">
            <v>35139478</v>
          </cell>
          <cell r="N127">
            <v>0</v>
          </cell>
        </row>
        <row r="128">
          <cell r="B128" t="str">
            <v>0716</v>
          </cell>
          <cell r="C128">
            <v>125</v>
          </cell>
          <cell r="D128" t="str">
            <v>70</v>
          </cell>
          <cell r="E128" t="str">
            <v>OTHER</v>
          </cell>
          <cell r="F128" t="str">
            <v>Y</v>
          </cell>
          <cell r="G128" t="e">
            <v>#REF!</v>
          </cell>
          <cell r="H128" t="str">
            <v>4290</v>
          </cell>
          <cell r="I128" t="str">
            <v>Airport</v>
          </cell>
          <cell r="J128" t="str">
            <v>Airport Construction Transfer</v>
          </cell>
          <cell r="K128">
            <v>8500000</v>
          </cell>
          <cell r="L128">
            <v>0</v>
          </cell>
          <cell r="M128">
            <v>0</v>
          </cell>
          <cell r="N128">
            <v>0</v>
          </cell>
        </row>
        <row r="129">
          <cell r="B129" t="str">
            <v>5000M</v>
          </cell>
          <cell r="C129">
            <v>126</v>
          </cell>
          <cell r="D129" t="str">
            <v>70</v>
          </cell>
          <cell r="E129" t="str">
            <v>PE</v>
          </cell>
          <cell r="F129" t="str">
            <v>Y</v>
          </cell>
          <cell r="G129" t="e">
            <v>#REF!</v>
          </cell>
          <cell r="H129" t="str">
            <v>4640</v>
          </cell>
          <cell r="I129" t="str">
            <v>Public Transportation</v>
          </cell>
          <cell r="J129" t="str">
            <v>Transit</v>
          </cell>
          <cell r="K129">
            <v>1209141888</v>
          </cell>
          <cell r="L129">
            <v>4038.62</v>
          </cell>
          <cell r="M129">
            <v>1114072597</v>
          </cell>
          <cell r="N129">
            <v>23</v>
          </cell>
        </row>
        <row r="130">
          <cell r="B130" t="str">
            <v>5010M</v>
          </cell>
          <cell r="C130">
            <v>127</v>
          </cell>
          <cell r="D130" t="str">
            <v>70</v>
          </cell>
          <cell r="E130" t="str">
            <v>PE</v>
          </cell>
          <cell r="F130" t="str">
            <v>Y</v>
          </cell>
          <cell r="G130" t="e">
            <v>#REF!</v>
          </cell>
          <cell r="H130" t="str">
            <v>4640</v>
          </cell>
          <cell r="I130" t="str">
            <v>Public Transportation</v>
          </cell>
          <cell r="J130" t="str">
            <v>DOT Director's Office</v>
          </cell>
          <cell r="K130">
            <v>27021945</v>
          </cell>
          <cell r="L130">
            <v>92.15</v>
          </cell>
          <cell r="M130">
            <v>6919469</v>
          </cell>
          <cell r="N130">
            <v>0</v>
          </cell>
        </row>
        <row r="131">
          <cell r="B131" t="str">
            <v>5002M</v>
          </cell>
          <cell r="C131">
            <v>128</v>
          </cell>
          <cell r="D131" t="str">
            <v>70</v>
          </cell>
          <cell r="E131" t="str">
            <v>PE</v>
          </cell>
          <cell r="F131" t="str">
            <v>Y</v>
          </cell>
          <cell r="G131" t="e">
            <v>#REF!</v>
          </cell>
          <cell r="H131" t="str">
            <v>4647</v>
          </cell>
          <cell r="I131" t="str">
            <v>Revenue Fleet Replacement</v>
          </cell>
          <cell r="J131" t="str">
            <v>Transit Revenue Vehicle Replacement</v>
          </cell>
          <cell r="K131">
            <v>128374610</v>
          </cell>
          <cell r="L131">
            <v>0</v>
          </cell>
          <cell r="M131">
            <v>68294000</v>
          </cell>
          <cell r="N131">
            <v>0</v>
          </cell>
        </row>
        <row r="132">
          <cell r="B132" t="str">
            <v>0137</v>
          </cell>
          <cell r="C132">
            <v>129</v>
          </cell>
          <cell r="D132" t="str">
            <v>70</v>
          </cell>
          <cell r="E132" t="str">
            <v>PE</v>
          </cell>
          <cell r="F132" t="str">
            <v>Y</v>
          </cell>
          <cell r="G132" t="e">
            <v>#REF!</v>
          </cell>
          <cell r="H132" t="str">
            <v>5441</v>
          </cell>
          <cell r="I132" t="str">
            <v>Water Pollution Control Equipment</v>
          </cell>
          <cell r="J132" t="str">
            <v>Wastewater Equipment Rental and Revolving</v>
          </cell>
          <cell r="K132">
            <v>9385121</v>
          </cell>
          <cell r="L132">
            <v>0</v>
          </cell>
          <cell r="M132">
            <v>5532291</v>
          </cell>
          <cell r="N132">
            <v>0</v>
          </cell>
        </row>
        <row r="133">
          <cell r="B133" t="str">
            <v>0750</v>
          </cell>
          <cell r="C133">
            <v>130</v>
          </cell>
          <cell r="D133" t="str">
            <v>70</v>
          </cell>
          <cell r="E133" t="str">
            <v>PE</v>
          </cell>
          <cell r="F133" t="str">
            <v>H</v>
          </cell>
          <cell r="G133" t="e">
            <v>#REF!</v>
          </cell>
          <cell r="H133" t="str">
            <v>5570</v>
          </cell>
          <cell r="I133" t="str">
            <v>Equipment Rental and Revolving</v>
          </cell>
          <cell r="J133" t="str">
            <v>Equipment Rental and Revolving</v>
          </cell>
          <cell r="K133">
            <v>27224886</v>
          </cell>
          <cell r="L133">
            <v>56</v>
          </cell>
          <cell r="M133">
            <v>24103179</v>
          </cell>
          <cell r="N133">
            <v>0</v>
          </cell>
        </row>
        <row r="134">
          <cell r="B134" t="str">
            <v>0780</v>
          </cell>
          <cell r="C134">
            <v>131</v>
          </cell>
          <cell r="D134" t="str">
            <v>70</v>
          </cell>
          <cell r="E134" t="str">
            <v>PE</v>
          </cell>
          <cell r="F134" t="str">
            <v>H</v>
          </cell>
          <cell r="G134" t="e">
            <v>#REF!</v>
          </cell>
          <cell r="H134" t="str">
            <v>5580</v>
          </cell>
          <cell r="I134" t="str">
            <v>Motor Pool Equipment Rental</v>
          </cell>
          <cell r="J134" t="str">
            <v>Motor Pool Equipment Rental and Revolving</v>
          </cell>
          <cell r="K134">
            <v>25298387</v>
          </cell>
          <cell r="L134">
            <v>19</v>
          </cell>
          <cell r="M134">
            <v>24969359</v>
          </cell>
          <cell r="N134">
            <v>0</v>
          </cell>
        </row>
        <row r="135">
          <cell r="B135" t="str">
            <v>3001</v>
          </cell>
          <cell r="C135">
            <v>132</v>
          </cell>
          <cell r="D135" t="str">
            <v>300</v>
          </cell>
          <cell r="E135" t="str">
            <v>CIP</v>
          </cell>
          <cell r="F135" t="str">
            <v>Y</v>
          </cell>
          <cell r="G135" t="e">
            <v>#REF!</v>
          </cell>
          <cell r="H135" t="str">
            <v>3000</v>
          </cell>
          <cell r="I135" t="str">
            <v>Capital Improvement Program</v>
          </cell>
          <cell r="J135" t="str">
            <v>Roads Capital Improvement Program</v>
          </cell>
          <cell r="K135">
            <v>244727000</v>
          </cell>
          <cell r="L135">
            <v>0</v>
          </cell>
          <cell r="M135">
            <v>244727000</v>
          </cell>
          <cell r="N135">
            <v>0</v>
          </cell>
        </row>
        <row r="136">
          <cell r="B136" t="str">
            <v>3008</v>
          </cell>
          <cell r="C136">
            <v>133</v>
          </cell>
          <cell r="D136" t="str">
            <v>300</v>
          </cell>
          <cell r="E136" t="str">
            <v>CIP</v>
          </cell>
          <cell r="F136" t="str">
            <v>Y</v>
          </cell>
          <cell r="G136" t="e">
            <v>#REF!</v>
          </cell>
          <cell r="H136" t="str">
            <v>3000</v>
          </cell>
          <cell r="I136" t="str">
            <v>Capital Improvement Program</v>
          </cell>
          <cell r="J136" t="str">
            <v>Public Transportation Capital Improvement Program</v>
          </cell>
          <cell r="K136">
            <v>191272217</v>
          </cell>
          <cell r="L136">
            <v>0</v>
          </cell>
          <cell r="M136">
            <v>191272217</v>
          </cell>
          <cell r="N136">
            <v>0</v>
          </cell>
        </row>
        <row r="137">
          <cell r="B137" t="str">
            <v>3007</v>
          </cell>
          <cell r="C137">
            <v>134</v>
          </cell>
          <cell r="D137" t="str">
            <v>300</v>
          </cell>
          <cell r="E137" t="str">
            <v>OTHER</v>
          </cell>
          <cell r="F137" t="str">
            <v>Y</v>
          </cell>
          <cell r="G137" t="e">
            <v>#REF!</v>
          </cell>
          <cell r="H137" t="str">
            <v>3007</v>
          </cell>
          <cell r="I137" t="str">
            <v>Public Transportation Construction</v>
          </cell>
          <cell r="J137" t="str">
            <v>Public Transportation Capital</v>
          </cell>
          <cell r="K137">
            <v>66688412</v>
          </cell>
          <cell r="L137">
            <v>0</v>
          </cell>
          <cell r="M137">
            <v>66688412</v>
          </cell>
          <cell r="N137">
            <v>0</v>
          </cell>
        </row>
      </sheetData>
      <sheetData sheetId="2" refreshError="1"/>
      <sheetData sheetId="3" refreshError="1"/>
      <sheetData sheetId="4">
        <row r="7">
          <cell r="B7">
            <v>5055.7800000000025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- CSD (3)"/>
      <sheetName val="DATA Tables"/>
      <sheetName val="Summary"/>
      <sheetName val="data - CSD"/>
      <sheetName val="data - CSD (w2004)"/>
      <sheetName val="Sheet1"/>
    </sheetNames>
    <sheetDataSet>
      <sheetData sheetId="0" refreshError="1"/>
      <sheetData sheetId="1" refreshError="1">
        <row r="37">
          <cell r="A37">
            <v>1</v>
          </cell>
        </row>
        <row r="38">
          <cell r="A38">
            <v>2</v>
          </cell>
        </row>
        <row r="39">
          <cell r="A39">
            <v>3</v>
          </cell>
        </row>
        <row r="40">
          <cell r="A40">
            <v>4</v>
          </cell>
        </row>
        <row r="41">
          <cell r="A41">
            <v>5</v>
          </cell>
        </row>
        <row r="42">
          <cell r="A42">
            <v>6</v>
          </cell>
        </row>
        <row r="43">
          <cell r="A43">
            <v>7</v>
          </cell>
        </row>
        <row r="44">
          <cell r="A44">
            <v>8</v>
          </cell>
        </row>
        <row r="45">
          <cell r="A45">
            <v>9</v>
          </cell>
        </row>
        <row r="46">
          <cell r="A46">
            <v>10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6-27ForecastRevised"/>
      <sheetName val="KCTD-Forecast-Rounded"/>
      <sheetName val="KCTD-Forecast-draft"/>
      <sheetName val="Status Quo RevExp"/>
      <sheetName val="KCTD Spend PlanOLD"/>
      <sheetName val="Operating Forecast"/>
      <sheetName val="ForecastCopy"/>
      <sheetName val="BFPA"/>
      <sheetName val="OEFA Forecast"/>
      <sheetName val="Levy Spend Plan Example"/>
    </sheetNames>
    <sheetDataSet>
      <sheetData sheetId="0"/>
      <sheetData sheetId="1"/>
      <sheetData sheetId="2">
        <row r="7">
          <cell r="F7">
            <v>154100000</v>
          </cell>
          <cell r="G7">
            <v>213900000</v>
          </cell>
          <cell r="H7">
            <v>227600000</v>
          </cell>
          <cell r="I7">
            <v>242400000</v>
          </cell>
          <cell r="J7">
            <v>261300000</v>
          </cell>
          <cell r="K7">
            <v>66300000</v>
          </cell>
        </row>
        <row r="9">
          <cell r="F9">
            <v>6402000</v>
          </cell>
          <cell r="G9">
            <v>22788911.732149541</v>
          </cell>
          <cell r="H9">
            <v>31436083.72784394</v>
          </cell>
          <cell r="I9">
            <v>40077558.214226305</v>
          </cell>
          <cell r="J9">
            <v>53907613.397843361</v>
          </cell>
          <cell r="K9">
            <v>73098976.119391561</v>
          </cell>
        </row>
        <row r="11">
          <cell r="F11">
            <v>10000000</v>
          </cell>
          <cell r="G11">
            <v>21088311.264100831</v>
          </cell>
          <cell r="H11">
            <v>22360306.709404267</v>
          </cell>
          <cell r="I11">
            <v>23766993.440219499</v>
          </cell>
          <cell r="J11">
            <v>25262174.822935879</v>
          </cell>
          <cell r="K11">
            <v>26851418.05545437</v>
          </cell>
        </row>
        <row r="12">
          <cell r="F12">
            <v>7000000</v>
          </cell>
          <cell r="G12">
            <v>14761817.884870583</v>
          </cell>
          <cell r="H12">
            <v>15652214.696582988</v>
          </cell>
          <cell r="I12">
            <v>16636895.408153649</v>
          </cell>
          <cell r="J12">
            <v>17683522.376055114</v>
          </cell>
          <cell r="K12">
            <v>18795992.638818059</v>
          </cell>
        </row>
        <row r="13">
          <cell r="F13">
            <v>6800000</v>
          </cell>
          <cell r="G13">
            <v>12869600</v>
          </cell>
          <cell r="H13">
            <v>13645862.849019319</v>
          </cell>
          <cell r="I13">
            <v>14504323.98059972</v>
          </cell>
          <cell r="J13">
            <v>15416790.895661028</v>
          </cell>
          <cell r="K13">
            <v>16386661.097645266</v>
          </cell>
        </row>
        <row r="20">
          <cell r="F20">
            <v>10000000</v>
          </cell>
          <cell r="G20">
            <v>20909000</v>
          </cell>
          <cell r="H20">
            <v>22182000</v>
          </cell>
          <cell r="I20">
            <v>23533000</v>
          </cell>
          <cell r="J20">
            <v>24966000</v>
          </cell>
        </row>
        <row r="21">
          <cell r="F21">
            <v>2000000</v>
          </cell>
          <cell r="G21">
            <v>4182000</v>
          </cell>
          <cell r="H21">
            <v>14992000</v>
          </cell>
          <cell r="I21">
            <v>26777000</v>
          </cell>
          <cell r="J21">
            <v>28408000</v>
          </cell>
        </row>
        <row r="22">
          <cell r="F22">
            <v>2207000</v>
          </cell>
          <cell r="G22">
            <v>4784000</v>
          </cell>
          <cell r="H22">
            <v>5300000</v>
          </cell>
          <cell r="I22">
            <v>5849000</v>
          </cell>
          <cell r="J22">
            <v>6430000</v>
          </cell>
        </row>
        <row r="23">
          <cell r="F23">
            <v>3500000</v>
          </cell>
          <cell r="G23">
            <v>7318000</v>
          </cell>
          <cell r="H23">
            <v>7764000</v>
          </cell>
          <cell r="I23">
            <v>8237000</v>
          </cell>
          <cell r="J23">
            <v>8738000</v>
          </cell>
          <cell r="K23">
            <v>8800000</v>
          </cell>
        </row>
        <row r="24">
          <cell r="F24">
            <v>20600000</v>
          </cell>
          <cell r="G24">
            <v>28503000</v>
          </cell>
          <cell r="H24">
            <v>15232000</v>
          </cell>
          <cell r="I24">
            <v>16160000</v>
          </cell>
          <cell r="J24">
            <v>17144000</v>
          </cell>
        </row>
        <row r="25">
          <cell r="H25">
            <v>10927000</v>
          </cell>
          <cell r="I25">
            <v>11941000</v>
          </cell>
        </row>
        <row r="26">
          <cell r="F26">
            <v>22000000</v>
          </cell>
          <cell r="G26">
            <v>51000000</v>
          </cell>
          <cell r="H26">
            <v>52000000</v>
          </cell>
          <cell r="I26">
            <v>18000000</v>
          </cell>
          <cell r="J26">
            <v>7000000</v>
          </cell>
        </row>
        <row r="27">
          <cell r="F27">
            <v>500000</v>
          </cell>
          <cell r="G27">
            <v>1000000</v>
          </cell>
          <cell r="H27">
            <v>1000000</v>
          </cell>
          <cell r="I27">
            <v>1000000</v>
          </cell>
          <cell r="J27">
            <v>1000000</v>
          </cell>
        </row>
        <row r="28">
          <cell r="F28">
            <v>1000000</v>
          </cell>
          <cell r="G28">
            <v>1000000</v>
          </cell>
          <cell r="H28">
            <v>8120000</v>
          </cell>
          <cell r="I28">
            <v>8615000</v>
          </cell>
          <cell r="J28">
            <v>43000000</v>
          </cell>
        </row>
        <row r="29">
          <cell r="F29">
            <v>5000000</v>
          </cell>
          <cell r="G29">
            <v>10000000</v>
          </cell>
          <cell r="H29">
            <v>10000000</v>
          </cell>
          <cell r="I29">
            <v>10000000</v>
          </cell>
          <cell r="J29">
            <v>10000000</v>
          </cell>
          <cell r="K29">
            <v>9000000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E8504-7A28-48EA-9994-39DD748A835B}">
  <sheetPr>
    <tabColor rgb="FFFF00FF"/>
    <pageSetUpPr fitToPage="1"/>
  </sheetPr>
  <dimension ref="A2:R57"/>
  <sheetViews>
    <sheetView showGridLines="0" tabSelected="1" topLeftCell="A5" zoomScale="80" zoomScaleNormal="80" workbookViewId="0">
      <pane xSplit="5" ySplit="6" topLeftCell="F14" activePane="bottomRight" state="frozen"/>
      <selection pane="topRight" activeCell="F5" sqref="F5"/>
      <selection pane="bottomLeft" activeCell="A11" sqref="A11"/>
      <selection pane="bottomRight" activeCell="E21" sqref="E21"/>
    </sheetView>
  </sheetViews>
  <sheetFormatPr defaultColWidth="9.1796875" defaultRowHeight="16" x14ac:dyDescent="0.4"/>
  <cols>
    <col min="1" max="1" width="8.1796875" style="2" customWidth="1"/>
    <col min="2" max="2" width="37.54296875" style="1" hidden="1" customWidth="1"/>
    <col min="3" max="3" width="19.453125" style="2" hidden="1" customWidth="1"/>
    <col min="4" max="4" width="9.1796875" style="2"/>
    <col min="5" max="5" width="65.54296875" style="2" customWidth="1"/>
    <col min="6" max="6" width="16.54296875" style="2" bestFit="1" customWidth="1"/>
    <col min="7" max="10" width="18" style="2" bestFit="1" customWidth="1"/>
    <col min="11" max="11" width="16" style="2" bestFit="1" customWidth="1"/>
    <col min="12" max="12" width="2.453125" style="2" customWidth="1"/>
    <col min="13" max="13" width="17.1796875" style="2" bestFit="1" customWidth="1"/>
    <col min="14" max="14" width="8" style="3" bestFit="1" customWidth="1"/>
    <col min="15" max="15" width="51.1796875" style="2" customWidth="1"/>
    <col min="16" max="16" width="15.81640625" style="2" bestFit="1" customWidth="1"/>
    <col min="17" max="17" width="21.81640625" style="2" customWidth="1"/>
    <col min="18" max="18" width="13.26953125" style="2" customWidth="1"/>
    <col min="19" max="16384" width="9.1796875" style="2"/>
  </cols>
  <sheetData>
    <row r="2" spans="1:18" s="1" customFormat="1" x14ac:dyDescent="0.4">
      <c r="C2" s="2"/>
      <c r="D2" s="2"/>
      <c r="N2" s="3"/>
    </row>
    <row r="3" spans="1:18" s="1" customFormat="1" x14ac:dyDescent="0.4">
      <c r="A3" s="2"/>
      <c r="C3" s="2"/>
      <c r="D3" s="2"/>
      <c r="E3" s="2" t="s">
        <v>0</v>
      </c>
      <c r="F3" s="1" t="s">
        <v>1</v>
      </c>
      <c r="N3" s="3"/>
    </row>
    <row r="4" spans="1:18" s="1" customFormat="1" ht="24" customHeight="1" x14ac:dyDescent="0.4">
      <c r="A4" s="2"/>
      <c r="C4" s="2"/>
      <c r="D4" s="2"/>
      <c r="E4" s="4" t="s">
        <v>2</v>
      </c>
      <c r="N4" s="3"/>
    </row>
    <row r="5" spans="1:18" x14ac:dyDescent="0.4">
      <c r="E5" s="2" t="s">
        <v>42</v>
      </c>
    </row>
    <row r="6" spans="1:18" s="1" customFormat="1" x14ac:dyDescent="0.4">
      <c r="A6" s="5"/>
      <c r="C6" s="2"/>
      <c r="D6" s="2"/>
      <c r="F6" s="6" t="s">
        <v>3</v>
      </c>
      <c r="G6" s="6" t="s">
        <v>4</v>
      </c>
      <c r="H6" s="6" t="s">
        <v>5</v>
      </c>
      <c r="I6" s="6" t="s">
        <v>6</v>
      </c>
      <c r="J6" s="6" t="s">
        <v>7</v>
      </c>
      <c r="K6" s="6" t="s">
        <v>8</v>
      </c>
      <c r="L6" s="2"/>
      <c r="M6" s="7" t="s">
        <v>9</v>
      </c>
      <c r="N6" s="8"/>
      <c r="O6" s="9" t="s">
        <v>10</v>
      </c>
    </row>
    <row r="7" spans="1:18" s="1" customFormat="1" ht="32" x14ac:dyDescent="0.4">
      <c r="A7" s="9"/>
      <c r="C7" s="2"/>
      <c r="D7" s="2"/>
      <c r="E7" s="10" t="s">
        <v>11</v>
      </c>
      <c r="F7" s="11">
        <f>ROUND('[14]KCTD-Forecast-draft'!F7,-6)</f>
        <v>154000000</v>
      </c>
      <c r="G7" s="11">
        <f>ROUND('[14]KCTD-Forecast-draft'!G7,-6)</f>
        <v>214000000</v>
      </c>
      <c r="H7" s="11">
        <f>ROUND('[14]KCTD-Forecast-draft'!H7,-6)</f>
        <v>228000000</v>
      </c>
      <c r="I7" s="11">
        <f>ROUND('[14]KCTD-Forecast-draft'!I7,-6)</f>
        <v>242000000</v>
      </c>
      <c r="J7" s="11">
        <f>ROUND('[14]KCTD-Forecast-draft'!J7,-6)</f>
        <v>261000000</v>
      </c>
      <c r="K7" s="11">
        <f>ROUND('[14]KCTD-Forecast-draft'!K7,-6)</f>
        <v>66000000</v>
      </c>
      <c r="L7" s="2"/>
      <c r="M7" s="12">
        <f>SUM(F7:L7)</f>
        <v>1165000000</v>
      </c>
      <c r="N7" s="13">
        <f>M7/$M$7</f>
        <v>1</v>
      </c>
      <c r="O7" s="14" t="s">
        <v>12</v>
      </c>
    </row>
    <row r="8" spans="1:18" s="1" customFormat="1" x14ac:dyDescent="0.4">
      <c r="A8" s="9"/>
      <c r="C8" s="2"/>
      <c r="D8" s="2"/>
      <c r="E8" s="15"/>
      <c r="F8" s="15"/>
      <c r="G8" s="15"/>
      <c r="H8" s="15"/>
      <c r="I8" s="15"/>
      <c r="J8" s="15"/>
      <c r="L8" s="15"/>
      <c r="M8" s="15"/>
      <c r="N8" s="16"/>
      <c r="O8" s="15"/>
      <c r="P8" s="15"/>
    </row>
    <row r="9" spans="1:18" s="1" customFormat="1" x14ac:dyDescent="0.4">
      <c r="A9" s="9"/>
      <c r="C9" s="2"/>
      <c r="D9" s="2"/>
      <c r="E9" s="17" t="s">
        <v>13</v>
      </c>
      <c r="F9" s="18">
        <f>ROUND('[14]KCTD-Forecast-draft'!F9,-6)</f>
        <v>6000000</v>
      </c>
      <c r="G9" s="18">
        <f>ROUND('[14]KCTD-Forecast-draft'!G9,-6)</f>
        <v>23000000</v>
      </c>
      <c r="H9" s="18">
        <f>ROUND('[14]KCTD-Forecast-draft'!H9,-6)</f>
        <v>31000000</v>
      </c>
      <c r="I9" s="18">
        <f>ROUND('[14]KCTD-Forecast-draft'!I9,-6)</f>
        <v>40000000</v>
      </c>
      <c r="J9" s="18">
        <f>ROUND('[14]KCTD-Forecast-draft'!J9,-6)</f>
        <v>54000000</v>
      </c>
      <c r="K9" s="18">
        <f>ROUND('[14]KCTD-Forecast-draft'!K9,-6)</f>
        <v>73000000</v>
      </c>
      <c r="L9" s="18">
        <f>ROUND('[14]KCTD-Forecast-draft'!L9,-6)</f>
        <v>0</v>
      </c>
      <c r="M9" s="19">
        <f>SUM(F9:K9)</f>
        <v>227000000</v>
      </c>
      <c r="N9" s="13">
        <f>M9/$M$7</f>
        <v>0.19484978540772532</v>
      </c>
      <c r="O9" s="3" t="s">
        <v>14</v>
      </c>
      <c r="P9" s="3"/>
      <c r="Q9" s="3"/>
      <c r="R9" s="3"/>
    </row>
    <row r="10" spans="1:18" s="1" customFormat="1" x14ac:dyDescent="0.4">
      <c r="A10" s="9"/>
      <c r="C10" s="2"/>
      <c r="D10" s="2"/>
      <c r="E10" s="20"/>
      <c r="F10" s="21"/>
      <c r="G10" s="22"/>
      <c r="H10" s="22"/>
      <c r="I10" s="22"/>
      <c r="J10" s="22"/>
      <c r="K10" s="22"/>
      <c r="L10" s="2"/>
      <c r="M10" s="23">
        <f t="shared" ref="M10:M15" si="0">SUM(F10:J10)</f>
        <v>0</v>
      </c>
      <c r="N10" s="16"/>
      <c r="O10" s="15"/>
    </row>
    <row r="11" spans="1:18" x14ac:dyDescent="0.4">
      <c r="E11" s="24" t="s">
        <v>15</v>
      </c>
      <c r="F11" s="18">
        <f>ROUND('[14]KCTD-Forecast-draft'!F11,-6)</f>
        <v>10000000</v>
      </c>
      <c r="G11" s="18">
        <f>ROUND('[14]KCTD-Forecast-draft'!G11,-6)</f>
        <v>21000000</v>
      </c>
      <c r="H11" s="18">
        <f>ROUND('[14]KCTD-Forecast-draft'!H11,-6)</f>
        <v>22000000</v>
      </c>
      <c r="I11" s="18">
        <f>ROUND('[14]KCTD-Forecast-draft'!I11,-6)</f>
        <v>24000000</v>
      </c>
      <c r="J11" s="18">
        <f>ROUND('[14]KCTD-Forecast-draft'!J11,-6)</f>
        <v>25000000</v>
      </c>
      <c r="K11" s="18">
        <f>ROUND('[14]KCTD-Forecast-draft'!K11,-6)</f>
        <v>27000000</v>
      </c>
      <c r="L11" s="25"/>
      <c r="M11" s="26">
        <f>SUM(F11:K11)</f>
        <v>129000000</v>
      </c>
      <c r="N11" s="13">
        <f>M11/$M$7</f>
        <v>0.11072961373390558</v>
      </c>
      <c r="O11" s="25" t="s">
        <v>16</v>
      </c>
    </row>
    <row r="12" spans="1:18" s="1" customFormat="1" x14ac:dyDescent="0.4">
      <c r="A12" s="9"/>
      <c r="C12" s="2"/>
      <c r="D12" s="2"/>
      <c r="E12" s="27" t="s">
        <v>17</v>
      </c>
      <c r="F12" s="18">
        <f>ROUND('[14]KCTD-Forecast-draft'!F12,-6)</f>
        <v>7000000</v>
      </c>
      <c r="G12" s="18">
        <f>ROUND('[14]KCTD-Forecast-draft'!G12,-6)</f>
        <v>15000000</v>
      </c>
      <c r="H12" s="18">
        <f>ROUND('[14]KCTD-Forecast-draft'!H12,-6)</f>
        <v>16000000</v>
      </c>
      <c r="I12" s="18">
        <f>ROUND('[14]KCTD-Forecast-draft'!I12,-6)</f>
        <v>17000000</v>
      </c>
      <c r="J12" s="18">
        <f>ROUND('[14]KCTD-Forecast-draft'!J12,-6)</f>
        <v>18000000</v>
      </c>
      <c r="K12" s="18">
        <f>ROUND('[14]KCTD-Forecast-draft'!K12,-6)</f>
        <v>19000000</v>
      </c>
      <c r="L12" s="2"/>
      <c r="M12" s="28">
        <f>SUM(F12:K12)</f>
        <v>92000000</v>
      </c>
      <c r="N12" s="13">
        <f>M12/$M$7</f>
        <v>7.896995708154507E-2</v>
      </c>
      <c r="O12" s="25" t="s">
        <v>16</v>
      </c>
    </row>
    <row r="13" spans="1:18" s="1" customFormat="1" x14ac:dyDescent="0.4">
      <c r="A13" s="9"/>
      <c r="C13" s="2"/>
      <c r="D13" s="2"/>
      <c r="E13" s="27" t="s">
        <v>18</v>
      </c>
      <c r="F13" s="18">
        <f>ROUND('[14]KCTD-Forecast-draft'!F13,-6)</f>
        <v>7000000</v>
      </c>
      <c r="G13" s="18">
        <f>ROUND('[14]KCTD-Forecast-draft'!G13,-6)</f>
        <v>13000000</v>
      </c>
      <c r="H13" s="18">
        <f>ROUND('[14]KCTD-Forecast-draft'!H13,-6)</f>
        <v>14000000</v>
      </c>
      <c r="I13" s="18">
        <f>ROUND('[14]KCTD-Forecast-draft'!I13,-6)</f>
        <v>15000000</v>
      </c>
      <c r="J13" s="18">
        <f>ROUND('[14]KCTD-Forecast-draft'!J13,-6)</f>
        <v>15000000</v>
      </c>
      <c r="K13" s="18">
        <f>ROUND('[14]KCTD-Forecast-draft'!K13,-6)</f>
        <v>16000000</v>
      </c>
      <c r="L13" s="2"/>
      <c r="M13" s="29">
        <f>SUM(F13:K13)</f>
        <v>80000000</v>
      </c>
      <c r="N13" s="13">
        <f>M13/$M$7</f>
        <v>6.8669527896995708E-2</v>
      </c>
      <c r="O13" s="25" t="s">
        <v>19</v>
      </c>
      <c r="P13" s="3"/>
    </row>
    <row r="14" spans="1:18" s="1" customFormat="1" x14ac:dyDescent="0.4">
      <c r="A14" s="9"/>
      <c r="C14" s="2"/>
      <c r="D14" s="2"/>
      <c r="E14" s="27"/>
      <c r="F14" s="15"/>
      <c r="G14" s="29"/>
      <c r="H14" s="29"/>
      <c r="I14" s="29"/>
      <c r="J14" s="29"/>
      <c r="K14" s="29"/>
      <c r="L14" s="2"/>
      <c r="M14" s="29">
        <f t="shared" si="0"/>
        <v>0</v>
      </c>
      <c r="N14" s="16"/>
      <c r="O14" s="15"/>
    </row>
    <row r="15" spans="1:18" s="1" customFormat="1" x14ac:dyDescent="0.4">
      <c r="A15" s="9"/>
      <c r="C15" s="2"/>
      <c r="D15" s="2"/>
      <c r="E15" s="27"/>
      <c r="F15" s="30"/>
      <c r="G15" s="29"/>
      <c r="H15" s="29"/>
      <c r="I15" s="29"/>
      <c r="J15" s="29"/>
      <c r="K15" s="29"/>
      <c r="L15" s="2"/>
      <c r="M15" s="29">
        <f t="shared" si="0"/>
        <v>0</v>
      </c>
      <c r="N15" s="16"/>
      <c r="O15" s="15"/>
    </row>
    <row r="16" spans="1:18" s="1" customFormat="1" x14ac:dyDescent="0.4">
      <c r="A16" s="9"/>
      <c r="C16" s="2"/>
      <c r="D16" s="2"/>
      <c r="E16" s="31" t="s">
        <v>20</v>
      </c>
      <c r="F16" s="32">
        <f t="shared" ref="F16:J16" si="1">SUM(F9:F15)</f>
        <v>30000000</v>
      </c>
      <c r="G16" s="32">
        <f t="shared" si="1"/>
        <v>72000000</v>
      </c>
      <c r="H16" s="32">
        <f t="shared" si="1"/>
        <v>83000000</v>
      </c>
      <c r="I16" s="32">
        <f t="shared" si="1"/>
        <v>96000000</v>
      </c>
      <c r="J16" s="32">
        <f t="shared" si="1"/>
        <v>112000000</v>
      </c>
      <c r="K16" s="32">
        <f>SUM(K9:K15)</f>
        <v>135000000</v>
      </c>
      <c r="L16" s="33"/>
      <c r="M16" s="34">
        <f>SUM(F16:K16)</f>
        <v>528000000</v>
      </c>
      <c r="N16" s="13">
        <f>M16/$M$7</f>
        <v>0.45321888412017169</v>
      </c>
      <c r="O16" s="35">
        <f>M16/M7</f>
        <v>0.45321888412017169</v>
      </c>
    </row>
    <row r="17" spans="1:17" s="1" customFormat="1" x14ac:dyDescent="0.4">
      <c r="A17" s="9"/>
      <c r="C17" s="2"/>
      <c r="D17" s="2"/>
      <c r="N17" s="3"/>
    </row>
    <row r="18" spans="1:17" s="1" customFormat="1" x14ac:dyDescent="0.4">
      <c r="A18" s="9"/>
      <c r="C18" s="2"/>
      <c r="D18" s="2"/>
      <c r="E18" s="10" t="s">
        <v>21</v>
      </c>
      <c r="F18" s="11">
        <f>F7-F16</f>
        <v>124000000</v>
      </c>
      <c r="G18" s="11">
        <f>G7-G16+F34</f>
        <v>198000000</v>
      </c>
      <c r="H18" s="11">
        <f>H7-H16+G34</f>
        <v>214000000</v>
      </c>
      <c r="I18" s="11">
        <f>I7-I16+H34</f>
        <v>213000000</v>
      </c>
      <c r="J18" s="11">
        <f>J7-J16+I34</f>
        <v>231000000</v>
      </c>
      <c r="K18" s="11">
        <f>K7-K16+J34</f>
        <v>16000000</v>
      </c>
      <c r="L18" s="36"/>
      <c r="M18" s="12">
        <f>SUM(F18:K18)</f>
        <v>996000000</v>
      </c>
      <c r="N18" s="37"/>
      <c r="O18" s="38">
        <f>M18*0.1</f>
        <v>99600000</v>
      </c>
      <c r="P18" s="1">
        <f>O18/10</f>
        <v>9960000</v>
      </c>
      <c r="Q18" s="1">
        <f>G18*0.1</f>
        <v>19800000</v>
      </c>
    </row>
    <row r="19" spans="1:17" s="1" customFormat="1" x14ac:dyDescent="0.4">
      <c r="A19" s="9"/>
      <c r="C19" s="2"/>
      <c r="D19" s="2"/>
      <c r="E19" s="39" t="s">
        <v>22</v>
      </c>
      <c r="F19" s="40"/>
      <c r="G19" s="40"/>
      <c r="H19" s="40"/>
      <c r="I19" s="40"/>
      <c r="J19" s="40"/>
      <c r="K19" s="40"/>
      <c r="L19" s="41"/>
      <c r="M19" s="41"/>
      <c r="N19" s="42"/>
      <c r="O19" s="15"/>
    </row>
    <row r="20" spans="1:17" s="1" customFormat="1" x14ac:dyDescent="0.4">
      <c r="A20" s="9"/>
      <c r="C20" s="2"/>
      <c r="D20" s="2"/>
      <c r="E20" s="43" t="s">
        <v>23</v>
      </c>
      <c r="F20" s="43">
        <f>ROUND('[14]KCTD-Forecast-draft'!F20,-6)</f>
        <v>10000000</v>
      </c>
      <c r="G20" s="43">
        <f>ROUND('[14]KCTD-Forecast-draft'!G20,-6)</f>
        <v>21000000</v>
      </c>
      <c r="H20" s="43">
        <f>ROUND('[14]KCTD-Forecast-draft'!H20,-6)</f>
        <v>22000000</v>
      </c>
      <c r="I20" s="43">
        <f>ROUND('[14]KCTD-Forecast-draft'!I20,-6)</f>
        <v>24000000</v>
      </c>
      <c r="J20" s="43">
        <f>ROUND('[14]KCTD-Forecast-draft'!J20,-6)</f>
        <v>25000000</v>
      </c>
      <c r="K20" s="43">
        <f>ROUND('[14]KCTD-Forecast-draft'!K20,-6)</f>
        <v>0</v>
      </c>
      <c r="M20" s="43">
        <f t="shared" ref="M20:M25" si="2">SUM(F20:K20)</f>
        <v>102000000</v>
      </c>
      <c r="N20" s="16"/>
      <c r="O20" s="15"/>
    </row>
    <row r="21" spans="1:17" s="1" customFormat="1" ht="16.5" customHeight="1" x14ac:dyDescent="0.4">
      <c r="A21" s="9"/>
      <c r="C21" s="2"/>
      <c r="D21" s="2"/>
      <c r="E21" s="44" t="s">
        <v>24</v>
      </c>
      <c r="F21" s="43">
        <f>ROUND('[14]KCTD-Forecast-draft'!F21,-6)</f>
        <v>2000000</v>
      </c>
      <c r="G21" s="43">
        <f>ROUND('[14]KCTD-Forecast-draft'!G21,-6)</f>
        <v>4000000</v>
      </c>
      <c r="H21" s="43">
        <f>ROUND('[14]KCTD-Forecast-draft'!H21,-6)</f>
        <v>15000000</v>
      </c>
      <c r="I21" s="43">
        <f>ROUND('[14]KCTD-Forecast-draft'!I21,-6)</f>
        <v>27000000</v>
      </c>
      <c r="J21" s="43">
        <f>ROUND('[14]KCTD-Forecast-draft'!J21,-6)</f>
        <v>28000000</v>
      </c>
      <c r="K21" s="43">
        <f>ROUND('[14]KCTD-Forecast-draft'!K21,-6)</f>
        <v>0</v>
      </c>
      <c r="M21" s="43">
        <f t="shared" si="2"/>
        <v>76000000</v>
      </c>
      <c r="N21" s="16"/>
      <c r="O21" s="15"/>
    </row>
    <row r="22" spans="1:17" s="1" customFormat="1" x14ac:dyDescent="0.4">
      <c r="A22" s="9"/>
      <c r="C22" s="2"/>
      <c r="D22" s="2"/>
      <c r="E22" s="29" t="s">
        <v>25</v>
      </c>
      <c r="F22" s="43">
        <f>ROUND('[14]KCTD-Forecast-draft'!F22,-6)</f>
        <v>2000000</v>
      </c>
      <c r="G22" s="43">
        <f>ROUND('[14]KCTD-Forecast-draft'!G22,-6)</f>
        <v>5000000</v>
      </c>
      <c r="H22" s="43">
        <f>ROUND('[14]KCTD-Forecast-draft'!H22,-6)</f>
        <v>5000000</v>
      </c>
      <c r="I22" s="43">
        <f>ROUND('[14]KCTD-Forecast-draft'!I22,-6)</f>
        <v>6000000</v>
      </c>
      <c r="J22" s="43">
        <f>ROUND('[14]KCTD-Forecast-draft'!J22,-6)</f>
        <v>6000000</v>
      </c>
      <c r="K22" s="43">
        <f>ROUND('[14]KCTD-Forecast-draft'!K22,-6)</f>
        <v>0</v>
      </c>
      <c r="M22" s="43">
        <f t="shared" si="2"/>
        <v>24000000</v>
      </c>
      <c r="N22" s="16"/>
      <c r="O22" s="15"/>
    </row>
    <row r="23" spans="1:17" s="1" customFormat="1" x14ac:dyDescent="0.4">
      <c r="A23" s="9"/>
      <c r="C23" s="2"/>
      <c r="D23" s="2"/>
      <c r="E23" s="29" t="s">
        <v>26</v>
      </c>
      <c r="F23" s="43">
        <f>ROUND('[14]KCTD-Forecast-draft'!F23,-6)</f>
        <v>4000000</v>
      </c>
      <c r="G23" s="43">
        <f>ROUND('[14]KCTD-Forecast-draft'!G23,-6)</f>
        <v>7000000</v>
      </c>
      <c r="H23" s="43">
        <f>ROUND('[14]KCTD-Forecast-draft'!H23,-6)</f>
        <v>8000000</v>
      </c>
      <c r="I23" s="43">
        <f>ROUND('[14]KCTD-Forecast-draft'!I23,-6)</f>
        <v>8000000</v>
      </c>
      <c r="J23" s="43">
        <f>ROUND('[14]KCTD-Forecast-draft'!J23,-6)</f>
        <v>9000000</v>
      </c>
      <c r="K23" s="43">
        <f>ROUND('[14]KCTD-Forecast-draft'!K23,-6)</f>
        <v>9000000</v>
      </c>
      <c r="M23" s="45">
        <f t="shared" si="2"/>
        <v>45000000</v>
      </c>
      <c r="N23" s="46"/>
      <c r="O23" s="47"/>
    </row>
    <row r="24" spans="1:17" s="1" customFormat="1" x14ac:dyDescent="0.4">
      <c r="A24" s="9"/>
      <c r="C24" s="2"/>
      <c r="D24" s="2"/>
      <c r="E24" s="29" t="s">
        <v>27</v>
      </c>
      <c r="F24" s="43">
        <f>ROUND('[14]KCTD-Forecast-draft'!F24,-6)</f>
        <v>21000000</v>
      </c>
      <c r="G24" s="43">
        <f>ROUND('[14]KCTD-Forecast-draft'!G24,-6)</f>
        <v>29000000</v>
      </c>
      <c r="H24" s="43">
        <f>ROUND('[14]KCTD-Forecast-draft'!H24,-6)</f>
        <v>15000000</v>
      </c>
      <c r="I24" s="43">
        <f>ROUND('[14]KCTD-Forecast-draft'!I24,-6)</f>
        <v>16000000</v>
      </c>
      <c r="J24" s="43">
        <f>ROUND('[14]KCTD-Forecast-draft'!J24,-6)</f>
        <v>17000000</v>
      </c>
      <c r="K24" s="43">
        <f>ROUND('[14]KCTD-Forecast-draft'!K24,-6)</f>
        <v>0</v>
      </c>
      <c r="M24" s="45">
        <f t="shared" si="2"/>
        <v>98000000</v>
      </c>
      <c r="N24" s="46"/>
      <c r="O24" s="47"/>
    </row>
    <row r="25" spans="1:17" s="1" customFormat="1" x14ac:dyDescent="0.4">
      <c r="A25" s="9"/>
      <c r="C25" s="2"/>
      <c r="D25" s="2"/>
      <c r="E25" s="29" t="s">
        <v>28</v>
      </c>
      <c r="F25" s="43">
        <f>ROUND('[14]KCTD-Forecast-draft'!F25,-6)</f>
        <v>0</v>
      </c>
      <c r="G25" s="43">
        <f>ROUND('[14]KCTD-Forecast-draft'!G25,-6)</f>
        <v>0</v>
      </c>
      <c r="H25" s="43">
        <f>ROUND('[14]KCTD-Forecast-draft'!H25,-6)</f>
        <v>11000000</v>
      </c>
      <c r="I25" s="43">
        <f>ROUND('[14]KCTD-Forecast-draft'!I25,-6)</f>
        <v>12000000</v>
      </c>
      <c r="J25" s="43">
        <f>ROUND('[14]KCTD-Forecast-draft'!J25,-6)</f>
        <v>0</v>
      </c>
      <c r="K25" s="43">
        <f>ROUND('[14]KCTD-Forecast-draft'!K25,-6)</f>
        <v>0</v>
      </c>
      <c r="M25" s="45">
        <f t="shared" si="2"/>
        <v>23000000</v>
      </c>
      <c r="N25" s="46"/>
      <c r="O25" s="47"/>
    </row>
    <row r="26" spans="1:17" s="1" customFormat="1" x14ac:dyDescent="0.4">
      <c r="A26" s="9"/>
      <c r="C26" s="2"/>
      <c r="D26" s="2"/>
      <c r="E26" s="29" t="s">
        <v>29</v>
      </c>
      <c r="F26" s="43">
        <f>ROUND('[14]KCTD-Forecast-draft'!F26,-6)</f>
        <v>22000000</v>
      </c>
      <c r="G26" s="43">
        <f>ROUND('[14]KCTD-Forecast-draft'!G26,-6)</f>
        <v>51000000</v>
      </c>
      <c r="H26" s="43">
        <f>ROUND('[14]KCTD-Forecast-draft'!H26,-6)</f>
        <v>52000000</v>
      </c>
      <c r="I26" s="43">
        <f>ROUND('[14]KCTD-Forecast-draft'!I26,-6)</f>
        <v>18000000</v>
      </c>
      <c r="J26" s="43">
        <f>ROUND('[14]KCTD-Forecast-draft'!J26,-6)</f>
        <v>7000000</v>
      </c>
      <c r="K26" s="43">
        <f>ROUND('[14]KCTD-Forecast-draft'!K26,-6)</f>
        <v>0</v>
      </c>
      <c r="M26" s="45">
        <f t="shared" ref="M26:M31" si="3">SUM(F26:K26)</f>
        <v>150000000</v>
      </c>
      <c r="N26" s="46"/>
      <c r="O26" s="47"/>
    </row>
    <row r="27" spans="1:17" s="1" customFormat="1" x14ac:dyDescent="0.4">
      <c r="A27" s="9"/>
      <c r="C27" s="2"/>
      <c r="D27" s="2"/>
      <c r="E27" s="29" t="s">
        <v>30</v>
      </c>
      <c r="F27" s="43">
        <f>ROUND('[14]KCTD-Forecast-draft'!F27,-6)</f>
        <v>1000000</v>
      </c>
      <c r="G27" s="43">
        <f>ROUND('[14]KCTD-Forecast-draft'!G27,-6)</f>
        <v>1000000</v>
      </c>
      <c r="H27" s="43">
        <f>ROUND('[14]KCTD-Forecast-draft'!H27,-6)</f>
        <v>1000000</v>
      </c>
      <c r="I27" s="43">
        <f>ROUND('[14]KCTD-Forecast-draft'!I27,-6)</f>
        <v>1000000</v>
      </c>
      <c r="J27" s="43">
        <f>ROUND('[14]KCTD-Forecast-draft'!J27,-6)</f>
        <v>1000000</v>
      </c>
      <c r="K27" s="43">
        <f>ROUND('[14]KCTD-Forecast-draft'!K27,-6)</f>
        <v>0</v>
      </c>
      <c r="M27" s="43">
        <f t="shared" si="3"/>
        <v>5000000</v>
      </c>
      <c r="N27" s="16"/>
      <c r="O27" s="15"/>
    </row>
    <row r="28" spans="1:17" s="1" customFormat="1" x14ac:dyDescent="0.4">
      <c r="A28" s="9"/>
      <c r="C28" s="2"/>
      <c r="D28" s="2"/>
      <c r="E28" s="44" t="s">
        <v>31</v>
      </c>
      <c r="F28" s="43">
        <f>ROUND('[14]KCTD-Forecast-draft'!F28,-6)</f>
        <v>1000000</v>
      </c>
      <c r="G28" s="43">
        <f>ROUND('[14]KCTD-Forecast-draft'!G28,-6)</f>
        <v>1000000</v>
      </c>
      <c r="H28" s="43">
        <f>ROUND('[14]KCTD-Forecast-draft'!H28,-6)</f>
        <v>8000000</v>
      </c>
      <c r="I28" s="43">
        <f>ROUND('[14]KCTD-Forecast-draft'!I28,-6)</f>
        <v>9000000</v>
      </c>
      <c r="J28" s="43">
        <f>ROUND('[14]KCTD-Forecast-draft'!J28,-6)</f>
        <v>43000000</v>
      </c>
      <c r="K28" s="43">
        <f>ROUND('[14]KCTD-Forecast-draft'!K28,-6)</f>
        <v>0</v>
      </c>
      <c r="M28" s="43">
        <f>SUM(F28:K28)</f>
        <v>62000000</v>
      </c>
      <c r="N28" s="16"/>
      <c r="O28" s="15"/>
    </row>
    <row r="29" spans="1:17" s="1" customFormat="1" x14ac:dyDescent="0.4">
      <c r="A29" s="9"/>
      <c r="C29" s="2"/>
      <c r="D29" s="2"/>
      <c r="E29" s="29" t="s">
        <v>32</v>
      </c>
      <c r="F29" s="43">
        <f>ROUND('[14]KCTD-Forecast-draft'!F29,-6)</f>
        <v>5000000</v>
      </c>
      <c r="G29" s="43">
        <f>ROUND('[14]KCTD-Forecast-draft'!G29,-6)</f>
        <v>10000000</v>
      </c>
      <c r="H29" s="43">
        <f>ROUND('[14]KCTD-Forecast-draft'!H29,-6)</f>
        <v>10000000</v>
      </c>
      <c r="I29" s="43">
        <f>ROUND('[14]KCTD-Forecast-draft'!I29,-6)</f>
        <v>10000000</v>
      </c>
      <c r="J29" s="43">
        <f>ROUND('[14]KCTD-Forecast-draft'!J29,-6)</f>
        <v>10000000</v>
      </c>
      <c r="K29" s="43">
        <f>ROUND('[14]KCTD-Forecast-draft'!K29,-6)-2000000</f>
        <v>7000000</v>
      </c>
      <c r="M29" s="43">
        <f t="shared" si="3"/>
        <v>52000000</v>
      </c>
      <c r="N29" s="16"/>
      <c r="O29" s="15"/>
    </row>
    <row r="30" spans="1:17" s="1" customFormat="1" x14ac:dyDescent="0.4">
      <c r="A30" s="9"/>
      <c r="C30" s="2"/>
      <c r="D30" s="2"/>
      <c r="E30" s="29"/>
      <c r="F30" s="29"/>
      <c r="G30" s="29"/>
      <c r="H30" s="29"/>
      <c r="I30" s="29"/>
      <c r="J30" s="29"/>
      <c r="K30" s="29"/>
      <c r="M30" s="43">
        <f t="shared" si="3"/>
        <v>0</v>
      </c>
      <c r="N30" s="16"/>
      <c r="O30" s="15"/>
    </row>
    <row r="31" spans="1:17" s="1" customFormat="1" x14ac:dyDescent="0.4">
      <c r="A31" s="9"/>
      <c r="C31" s="2"/>
      <c r="D31" s="2"/>
      <c r="E31" s="29"/>
      <c r="F31" s="29"/>
      <c r="G31" s="29"/>
      <c r="H31" s="29"/>
      <c r="I31" s="29"/>
      <c r="J31" s="29"/>
      <c r="K31" s="29"/>
      <c r="M31" s="43">
        <f t="shared" si="3"/>
        <v>0</v>
      </c>
      <c r="N31" s="16"/>
      <c r="O31" s="15"/>
    </row>
    <row r="32" spans="1:17" s="1" customFormat="1" x14ac:dyDescent="0.4">
      <c r="A32" s="9"/>
      <c r="C32" s="2"/>
      <c r="D32" s="2"/>
      <c r="E32" s="48" t="s">
        <v>33</v>
      </c>
      <c r="F32" s="49">
        <f t="shared" ref="F32:K32" si="4">SUM(F19:F31)</f>
        <v>68000000</v>
      </c>
      <c r="G32" s="49">
        <f t="shared" si="4"/>
        <v>129000000</v>
      </c>
      <c r="H32" s="49">
        <f>SUM(H19:H31)</f>
        <v>147000000</v>
      </c>
      <c r="I32" s="49">
        <f t="shared" si="4"/>
        <v>131000000</v>
      </c>
      <c r="J32" s="49">
        <f t="shared" si="4"/>
        <v>146000000</v>
      </c>
      <c r="K32" s="49">
        <f t="shared" si="4"/>
        <v>16000000</v>
      </c>
      <c r="L32" s="2"/>
      <c r="M32" s="50">
        <f>SUM(M19:M31)</f>
        <v>637000000</v>
      </c>
      <c r="N32" s="13">
        <f>M32/$M$7</f>
        <v>0.54678111587982836</v>
      </c>
      <c r="O32" s="35">
        <f>M32/M7</f>
        <v>0.54678111587982836</v>
      </c>
    </row>
    <row r="33" spans="1:17" x14ac:dyDescent="0.4">
      <c r="A33" s="9"/>
      <c r="F33" s="1"/>
      <c r="G33" s="1"/>
      <c r="H33" s="1"/>
      <c r="I33" s="1"/>
      <c r="J33" s="1"/>
      <c r="K33" s="1"/>
    </row>
    <row r="34" spans="1:17" x14ac:dyDescent="0.4">
      <c r="A34" s="9"/>
      <c r="E34" s="51" t="s">
        <v>34</v>
      </c>
      <c r="F34" s="52">
        <f>F18-F32</f>
        <v>56000000</v>
      </c>
      <c r="G34" s="52">
        <f t="shared" ref="G34:J34" si="5">G18-G32</f>
        <v>69000000</v>
      </c>
      <c r="H34" s="52">
        <f t="shared" si="5"/>
        <v>67000000</v>
      </c>
      <c r="I34" s="52">
        <f t="shared" si="5"/>
        <v>82000000</v>
      </c>
      <c r="J34" s="52">
        <f t="shared" si="5"/>
        <v>85000000</v>
      </c>
      <c r="K34" s="53">
        <f>K18-K32</f>
        <v>0</v>
      </c>
      <c r="L34" s="25"/>
      <c r="M34" s="25"/>
      <c r="O34" s="25" t="s">
        <v>35</v>
      </c>
    </row>
    <row r="35" spans="1:17" x14ac:dyDescent="0.4">
      <c r="A35" s="9"/>
    </row>
    <row r="36" spans="1:17" x14ac:dyDescent="0.4">
      <c r="A36" s="9"/>
    </row>
    <row r="37" spans="1:17" x14ac:dyDescent="0.4">
      <c r="A37" s="9"/>
      <c r="E37" s="33" t="s">
        <v>36</v>
      </c>
      <c r="F37" s="9" t="s">
        <v>3</v>
      </c>
      <c r="G37" s="9" t="s">
        <v>4</v>
      </c>
      <c r="H37" s="9" t="s">
        <v>5</v>
      </c>
      <c r="I37" s="9" t="s">
        <v>6</v>
      </c>
      <c r="J37" s="9" t="s">
        <v>7</v>
      </c>
      <c r="K37" s="9" t="s">
        <v>8</v>
      </c>
      <c r="L37" s="33"/>
      <c r="M37" s="9" t="s">
        <v>9</v>
      </c>
      <c r="N37" s="54"/>
      <c r="O37" s="9"/>
    </row>
    <row r="38" spans="1:17" x14ac:dyDescent="0.4">
      <c r="A38" s="9"/>
      <c r="E38" s="27" t="s">
        <v>37</v>
      </c>
      <c r="F38" s="55">
        <f t="shared" ref="F38:K38" si="6">F7</f>
        <v>154000000</v>
      </c>
      <c r="G38" s="55">
        <f t="shared" si="6"/>
        <v>214000000</v>
      </c>
      <c r="H38" s="55">
        <f t="shared" si="6"/>
        <v>228000000</v>
      </c>
      <c r="I38" s="55">
        <f t="shared" si="6"/>
        <v>242000000</v>
      </c>
      <c r="J38" s="55">
        <f t="shared" si="6"/>
        <v>261000000</v>
      </c>
      <c r="K38" s="55">
        <f t="shared" si="6"/>
        <v>66000000</v>
      </c>
      <c r="M38" s="55">
        <f>M7</f>
        <v>1165000000</v>
      </c>
      <c r="N38" s="16"/>
      <c r="O38" s="25"/>
    </row>
    <row r="39" spans="1:17" x14ac:dyDescent="0.4">
      <c r="A39" s="9"/>
      <c r="E39" s="56" t="s">
        <v>38</v>
      </c>
      <c r="Q39" s="57"/>
    </row>
    <row r="40" spans="1:17" x14ac:dyDescent="0.4">
      <c r="A40" s="9"/>
      <c r="E40" s="58" t="s">
        <v>20</v>
      </c>
      <c r="F40" s="55">
        <f t="shared" ref="F40:K40" si="7">F16</f>
        <v>30000000</v>
      </c>
      <c r="G40" s="55">
        <f t="shared" si="7"/>
        <v>72000000</v>
      </c>
      <c r="H40" s="55">
        <f t="shared" si="7"/>
        <v>83000000</v>
      </c>
      <c r="I40" s="55">
        <f t="shared" si="7"/>
        <v>96000000</v>
      </c>
      <c r="J40" s="55">
        <f t="shared" si="7"/>
        <v>112000000</v>
      </c>
      <c r="K40" s="55">
        <f t="shared" si="7"/>
        <v>135000000</v>
      </c>
      <c r="M40" s="59">
        <f>M16</f>
        <v>528000000</v>
      </c>
      <c r="N40" s="16"/>
      <c r="O40" s="57"/>
      <c r="Q40" s="57"/>
    </row>
    <row r="41" spans="1:17" x14ac:dyDescent="0.4">
      <c r="A41" s="9"/>
      <c r="E41" s="58" t="s">
        <v>39</v>
      </c>
      <c r="F41" s="55">
        <f>F32</f>
        <v>68000000</v>
      </c>
      <c r="G41" s="55">
        <f t="shared" ref="G41:M41" si="8">G32</f>
        <v>129000000</v>
      </c>
      <c r="H41" s="55">
        <f t="shared" si="8"/>
        <v>147000000</v>
      </c>
      <c r="I41" s="55">
        <f t="shared" si="8"/>
        <v>131000000</v>
      </c>
      <c r="J41" s="55">
        <f t="shared" si="8"/>
        <v>146000000</v>
      </c>
      <c r="K41" s="55">
        <f>K32</f>
        <v>16000000</v>
      </c>
      <c r="M41" s="55">
        <f t="shared" si="8"/>
        <v>637000000</v>
      </c>
      <c r="N41" s="16"/>
      <c r="O41" s="25"/>
      <c r="Q41" s="25"/>
    </row>
    <row r="42" spans="1:17" x14ac:dyDescent="0.4">
      <c r="A42" s="9"/>
      <c r="B42" s="2"/>
    </row>
    <row r="45" spans="1:17" x14ac:dyDescent="0.4">
      <c r="E45" s="33" t="s">
        <v>40</v>
      </c>
    </row>
    <row r="46" spans="1:17" ht="173.25" customHeight="1" x14ac:dyDescent="0.4">
      <c r="E46" s="66" t="s">
        <v>41</v>
      </c>
      <c r="F46" s="66"/>
      <c r="G46" s="66"/>
      <c r="H46" s="66"/>
      <c r="I46" s="66"/>
      <c r="J46" s="66"/>
      <c r="K46" s="66"/>
      <c r="L46" s="66"/>
      <c r="M46" s="66"/>
      <c r="N46" s="60"/>
      <c r="O46" s="61"/>
    </row>
    <row r="47" spans="1:17" x14ac:dyDescent="0.4">
      <c r="E47" s="62"/>
      <c r="F47" s="62"/>
      <c r="G47" s="62"/>
      <c r="H47" s="62"/>
      <c r="I47" s="62"/>
      <c r="J47" s="62"/>
      <c r="K47" s="62"/>
      <c r="L47" s="62"/>
      <c r="M47" s="62"/>
      <c r="N47" s="63"/>
      <c r="O47" s="61"/>
    </row>
    <row r="48" spans="1:17" x14ac:dyDescent="0.4">
      <c r="E48" s="62"/>
      <c r="F48" s="62"/>
      <c r="G48" s="62"/>
      <c r="H48" s="62"/>
      <c r="I48" s="62"/>
      <c r="J48" s="62"/>
      <c r="K48" s="62"/>
      <c r="L48" s="62"/>
      <c r="M48" s="62"/>
      <c r="N48" s="63"/>
      <c r="O48" s="61"/>
    </row>
    <row r="49" spans="5:15" x14ac:dyDescent="0.4">
      <c r="E49" s="62"/>
      <c r="F49" s="62"/>
      <c r="G49" s="62"/>
      <c r="H49" s="62"/>
      <c r="I49" s="62"/>
      <c r="J49" s="62"/>
      <c r="K49" s="62"/>
      <c r="L49" s="62"/>
      <c r="M49" s="62"/>
      <c r="N49" s="63"/>
      <c r="O49" s="61"/>
    </row>
    <row r="50" spans="5:15" x14ac:dyDescent="0.4">
      <c r="E50" s="62"/>
      <c r="F50" s="62"/>
      <c r="G50" s="62"/>
      <c r="H50" s="62"/>
      <c r="I50" s="62"/>
      <c r="J50" s="62"/>
      <c r="K50" s="62"/>
      <c r="L50" s="62"/>
      <c r="M50" s="62"/>
      <c r="N50" s="63"/>
      <c r="O50" s="61"/>
    </row>
    <row r="51" spans="5:15" x14ac:dyDescent="0.4">
      <c r="E51" s="62"/>
      <c r="F51" s="62"/>
      <c r="G51" s="62"/>
      <c r="H51" s="62"/>
      <c r="I51" s="62"/>
      <c r="J51" s="62"/>
      <c r="K51" s="62"/>
      <c r="L51" s="62"/>
      <c r="M51" s="62"/>
      <c r="N51" s="63"/>
      <c r="O51" s="61"/>
    </row>
    <row r="52" spans="5:15" x14ac:dyDescent="0.4">
      <c r="E52" s="62"/>
      <c r="F52" s="62"/>
      <c r="G52" s="62"/>
      <c r="H52" s="62"/>
      <c r="I52" s="62"/>
      <c r="J52" s="62"/>
      <c r="K52" s="62"/>
      <c r="L52" s="62"/>
      <c r="M52" s="62"/>
      <c r="N52" s="63"/>
      <c r="O52" s="61"/>
    </row>
    <row r="53" spans="5:15" x14ac:dyDescent="0.4">
      <c r="E53" s="62"/>
      <c r="F53" s="62"/>
      <c r="G53" s="62"/>
      <c r="H53" s="62"/>
      <c r="I53" s="62"/>
      <c r="J53" s="62"/>
      <c r="K53" s="62"/>
      <c r="L53" s="62"/>
      <c r="M53" s="62"/>
      <c r="N53" s="63"/>
      <c r="O53" s="61"/>
    </row>
    <row r="54" spans="5:15" x14ac:dyDescent="0.4">
      <c r="E54" s="64"/>
      <c r="F54" s="64"/>
      <c r="G54" s="64"/>
      <c r="H54" s="64"/>
      <c r="I54" s="64"/>
      <c r="J54" s="64"/>
      <c r="K54" s="64"/>
      <c r="L54" s="64"/>
      <c r="M54" s="64"/>
      <c r="N54" s="65"/>
      <c r="O54" s="64"/>
    </row>
    <row r="55" spans="5:15" x14ac:dyDescent="0.4">
      <c r="E55" s="64"/>
      <c r="F55" s="64"/>
      <c r="G55" s="64"/>
      <c r="H55" s="64"/>
      <c r="I55" s="64"/>
      <c r="J55" s="64"/>
      <c r="K55" s="64"/>
      <c r="L55" s="64"/>
      <c r="M55" s="64"/>
      <c r="N55" s="65"/>
      <c r="O55" s="64"/>
    </row>
    <row r="56" spans="5:15" x14ac:dyDescent="0.4">
      <c r="E56" s="64"/>
      <c r="F56" s="64"/>
      <c r="G56" s="64"/>
      <c r="H56" s="64"/>
      <c r="I56" s="64"/>
      <c r="J56" s="64"/>
      <c r="K56" s="64"/>
      <c r="L56" s="64"/>
      <c r="M56" s="64"/>
      <c r="N56" s="65"/>
      <c r="O56" s="64"/>
    </row>
    <row r="57" spans="5:15" x14ac:dyDescent="0.4">
      <c r="E57" s="64"/>
      <c r="F57" s="64"/>
      <c r="G57" s="64"/>
      <c r="H57" s="64"/>
      <c r="I57" s="64"/>
      <c r="J57" s="64"/>
      <c r="K57" s="64"/>
      <c r="L57" s="64"/>
      <c r="M57" s="64"/>
      <c r="N57" s="65"/>
      <c r="O57" s="64"/>
    </row>
  </sheetData>
  <mergeCells count="1">
    <mergeCell ref="E46:M46"/>
  </mergeCells>
  <pageMargins left="0.45" right="0.45" top="0.5" bottom="0.5" header="0.3" footer="0.3"/>
  <pageSetup paperSize="17" fitToHeight="0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CCF44CADF64549B41F60777F09B6DE" ma:contentTypeVersion="15" ma:contentTypeDescription="Create a new document." ma:contentTypeScope="" ma:versionID="9562773d777c11291fb68cb1d8cff15e">
  <xsd:schema xmlns:xsd="http://www.w3.org/2001/XMLSchema" xmlns:xs="http://www.w3.org/2001/XMLSchema" xmlns:p="http://schemas.microsoft.com/office/2006/metadata/properties" xmlns:ns2="fbbf6f76-139c-4ce9-8321-93c0f5a7a350" xmlns:ns3="2beaef9f-cf1f-479f-a374-c737fe2c05cb" targetNamespace="http://schemas.microsoft.com/office/2006/metadata/properties" ma:root="true" ma:fieldsID="29069d2c5e978e9974a31f63355de65b" ns2:_="" ns3:_="">
    <xsd:import namespace="fbbf6f76-139c-4ce9-8321-93c0f5a7a350"/>
    <xsd:import namespace="2beaef9f-cf1f-479f-a374-c737fe2c05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bf6f76-139c-4ce9-8321-93c0f5a7a3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487192d8-99aa-4f2d-82ad-d3af49b789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eaef9f-cf1f-479f-a374-c737fe2c05cb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34be025-b713-469e-89a3-a85d6ca2f5e8}" ma:internalName="TaxCatchAll" ma:showField="CatchAllData" ma:web="37e7c7e3-0b80-4430-9e1c-cee1ec2d9c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beaef9f-cf1f-479f-a374-c737fe2c05cb" xsi:nil="true"/>
    <lcf76f155ced4ddcb4097134ff3c332f xmlns="fbbf6f76-139c-4ce9-8321-93c0f5a7a35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9ECA01E-E19D-4D54-A715-7801AEA88027}"/>
</file>

<file path=customXml/itemProps2.xml><?xml version="1.0" encoding="utf-8"?>
<ds:datastoreItem xmlns:ds="http://schemas.openxmlformats.org/officeDocument/2006/customXml" ds:itemID="{1B426621-FC46-4258-9F64-24AE3077E0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2F89AD-0867-4EFD-931A-080221DCE213}">
  <ds:schemaRefs>
    <ds:schemaRef ds:uri="http://schemas.microsoft.com/office/2006/metadata/properties"/>
    <ds:schemaRef ds:uri="http://schemas.microsoft.com/office/infopath/2007/PartnerControls"/>
    <ds:schemaRef ds:uri="f7dd35b5-0b1d-43de-bbac-1ab824685182"/>
    <ds:schemaRef ds:uri="a31da25f-d7e0-4acd-834f-db4d755825e1"/>
    <ds:schemaRef ds:uri="http://schemas.microsoft.com/sharepoint/v4"/>
    <ds:schemaRef ds:uri="2beaef9f-cf1f-479f-a374-c737fe2c05c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KCTD-Forecast-Rounded</vt:lpstr>
      <vt:lpstr>'KCTD-Forecast-Rounded'!Print_Area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Scheibeck, Jillian</dc:creator>
  <cp:lastModifiedBy>Bowman, Nick</cp:lastModifiedBy>
  <dcterms:created xsi:type="dcterms:W3CDTF">2026-03-25T23:04:32Z</dcterms:created>
  <dcterms:modified xsi:type="dcterms:W3CDTF">2026-03-30T18:00:08Z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0x010100B9CCF44CADF64549B41F60777F09B6DE</vt:lpwstr>
  </property>
</Properties>
</file>