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<sst xmlns="http://schemas.openxmlformats.org/spreadsheetml/2006/main" count="48" uniqueCount="35">
  <si>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</si>
  <si>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</si>
  <si>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</si>
  <si>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</si>
  <si>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</si>
  <si>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</si>
  <si>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</si>
  <si>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</si>
  <si>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</si>
  <si>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</si>
  <si>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</si>
  <si>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</si>
  <si>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</si>
  <si>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</si>
  <si>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</si>
  <si>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</si>
  <si>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</si>
  <si>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</si>
  <si>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Affected Agency and/or Agencies:   Water &amp; Land Resources Division</t>
  </si>
  <si>
    <t>Title: Des Moines Creek ILA IV</t>
  </si>
  <si>
    <t>3292 SWM Nonbond CIP</t>
  </si>
  <si>
    <t xml:space="preserve">County Force* </t>
  </si>
  <si>
    <t>*County force consists of WLRD CPOSA staff providing technical expertise to the construction project in ILA 4.</t>
  </si>
  <si>
    <t>Footnotes:</t>
  </si>
  <si>
    <t xml:space="preserve">       (Salary Accounts)</t>
  </si>
  <si>
    <t>Total staff cost for the first five years of technical expertise is estimated to be $1.5 million. This is all reimbursable</t>
  </si>
  <si>
    <t>Currently ILA 3 is in effect. ILA 4 will replace ILA 3 when approved.</t>
  </si>
  <si>
    <t>through the ILA. This does not include the Oversight and Compliance Coordinator which would add another $495,000.</t>
  </si>
  <si>
    <t>Note Prepared By:  Robert Kniestedt, WLRD</t>
  </si>
  <si>
    <t>Note Reviewed By:   Lisa Youngren, OMB</t>
  </si>
  <si>
    <t>745/acct 56990</t>
  </si>
  <si>
    <t xml:space="preserve">Expenditures and Revenue from the ILA partners will flow through project # 5A1767.  </t>
  </si>
  <si>
    <t>The $279,000 for costs incurred primarily in 2003 was used to complete design, environmental documentation, and permitting work.</t>
  </si>
  <si>
    <t>Revenues to reimburse for these costs are expected to be received after ILA 4s are signed and in place with other parties.</t>
  </si>
  <si>
    <t>2004-0164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</si>
</sst>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G4" sqref="G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 t="s">
        <v>34</v>
      </c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8" customHeight="1">
      <c r="A12" s="40"/>
      <c r="B12" s="20"/>
      <c r="C12" s="21" t="s">
        <v>10</v>
      </c>
      <c r="D12" s="21" t="s">
        <v>11</v>
      </c>
      <c r="E12" s="60"/>
      <c r="F12" s="60"/>
      <c r="G12" s="61"/>
      <c r="H12" s="62"/>
    </row>
    <row r="13" spans="1:8" ht="18" customHeight="1">
      <c r="A13" s="40" t="s">
        <v>20</v>
      </c>
      <c r="B13" s="20"/>
      <c r="C13" s="23">
        <v>3292</v>
      </c>
      <c r="D13" s="21">
        <v>48176</v>
      </c>
      <c r="E13" s="22">
        <v>383000</v>
      </c>
      <c r="F13" s="22">
        <v>408000</v>
      </c>
      <c r="G13" s="33">
        <v>253000</v>
      </c>
      <c r="H13" s="41">
        <v>298000</v>
      </c>
    </row>
    <row r="14" spans="1:8" ht="18" customHeight="1">
      <c r="A14" s="40"/>
      <c r="B14" s="20"/>
      <c r="C14" s="66"/>
      <c r="D14" s="21"/>
      <c r="E14" s="22"/>
      <c r="F14" s="22"/>
      <c r="G14" s="33"/>
      <c r="H14" s="41">
        <f>G14*1.03</f>
        <v>0</v>
      </c>
    </row>
    <row r="15" spans="1:8" ht="18" customHeight="1">
      <c r="A15" s="40"/>
      <c r="B15" s="20"/>
      <c r="C15" s="66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12</v>
      </c>
      <c r="C16" s="45"/>
      <c r="D16" s="45"/>
      <c r="E16" s="63">
        <f>SUM(E13:E15)</f>
        <v>383000</v>
      </c>
      <c r="F16" s="63">
        <f>F13+F14</f>
        <v>408000</v>
      </c>
      <c r="G16" s="63">
        <f>G13+G14</f>
        <v>253000</v>
      </c>
      <c r="H16" s="64">
        <f>H13+H14</f>
        <v>298000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8" customHeight="1">
      <c r="A20" s="40"/>
      <c r="B20" s="26"/>
      <c r="C20" s="21" t="s">
        <v>10</v>
      </c>
      <c r="D20" s="21"/>
      <c r="E20" s="60"/>
      <c r="F20" s="60"/>
      <c r="G20" s="61"/>
      <c r="H20" s="62"/>
    </row>
    <row r="21" spans="1:10" ht="30.75" customHeight="1">
      <c r="A21" s="40" t="s">
        <v>20</v>
      </c>
      <c r="B21" s="20"/>
      <c r="C21" s="23">
        <v>3292</v>
      </c>
      <c r="D21" s="68" t="s">
        <v>30</v>
      </c>
      <c r="E21" s="22">
        <f>+E16</f>
        <v>383000</v>
      </c>
      <c r="F21" s="22">
        <f>+F16</f>
        <v>408000</v>
      </c>
      <c r="G21" s="22">
        <f>+G16</f>
        <v>253000</v>
      </c>
      <c r="H21" s="22">
        <f>+H16</f>
        <v>298000</v>
      </c>
      <c r="J21" s="31"/>
    </row>
    <row r="22" spans="1:8" ht="18" customHeight="1">
      <c r="A22" s="40" t="s">
        <v>24</v>
      </c>
      <c r="B22" s="26"/>
      <c r="C22" s="66"/>
      <c r="D22" s="21"/>
      <c r="E22" s="22"/>
      <c r="F22" s="22"/>
      <c r="G22" s="33"/>
      <c r="H22" s="41"/>
    </row>
    <row r="23" spans="1:8" ht="18" customHeight="1">
      <c r="A23" s="40"/>
      <c r="B23" s="26"/>
      <c r="C23" s="66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15</v>
      </c>
      <c r="C24" s="45"/>
      <c r="D24" s="45"/>
      <c r="E24" s="63">
        <f>SUM(E21:E23)</f>
        <v>383000</v>
      </c>
      <c r="F24" s="63">
        <f>F21+F22</f>
        <v>408000</v>
      </c>
      <c r="G24" s="63">
        <f>G21+G22</f>
        <v>253000</v>
      </c>
      <c r="H24" s="64">
        <f>H21+H22</f>
        <v>298000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6</v>
      </c>
      <c r="F27" s="37" t="s">
        <v>7</v>
      </c>
      <c r="G27" s="38" t="s">
        <v>8</v>
      </c>
      <c r="H27" s="39" t="s">
        <v>9</v>
      </c>
      <c r="I27" s="29"/>
      <c r="J27" s="29"/>
    </row>
    <row r="28" spans="1:10" ht="18" customHeight="1">
      <c r="A28" s="40" t="s">
        <v>21</v>
      </c>
      <c r="B28" s="20"/>
      <c r="C28" s="27"/>
      <c r="D28" s="28"/>
      <c r="E28" s="67">
        <f>+E21</f>
        <v>383000</v>
      </c>
      <c r="F28" s="67">
        <f>+F21</f>
        <v>408000</v>
      </c>
      <c r="G28" s="67">
        <f>+G21</f>
        <v>253000</v>
      </c>
      <c r="H28" s="67">
        <f>+H21</f>
        <v>298000</v>
      </c>
      <c r="I28" s="29"/>
      <c r="J28" s="29"/>
    </row>
    <row r="29" spans="1:10" ht="18" customHeight="1">
      <c r="A29" s="40"/>
      <c r="B29" s="20"/>
      <c r="C29" s="20"/>
      <c r="D29" s="26"/>
      <c r="E29" s="22"/>
      <c r="F29" s="22"/>
      <c r="G29" s="33"/>
      <c r="H29" s="41"/>
      <c r="I29" s="30"/>
      <c r="J29" s="30"/>
    </row>
    <row r="30" spans="1:10" ht="18" customHeight="1">
      <c r="A30" s="40"/>
      <c r="B30" s="20"/>
      <c r="C30" s="20"/>
      <c r="D30" s="26"/>
      <c r="E30" s="22"/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15</v>
      </c>
      <c r="B33" s="44"/>
      <c r="C33" s="44"/>
      <c r="D33" s="48"/>
      <c r="E33" s="63">
        <f>+E28+E29+E30+E31</f>
        <v>383000</v>
      </c>
      <c r="F33" s="63">
        <f>+F28+F29+F30+F31</f>
        <v>408000</v>
      </c>
      <c r="G33" s="63">
        <f>+G28+G29+G30+G31</f>
        <v>253000</v>
      </c>
      <c r="H33" s="63">
        <f>+H28+H29+H30+H31</f>
        <v>298000</v>
      </c>
      <c r="I33" s="31"/>
      <c r="J33" s="31"/>
    </row>
    <row r="34" spans="1:10" ht="18" customHeight="1">
      <c r="A34" s="19" t="s">
        <v>23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3.5">
      <c r="A35" s="65" t="s">
        <v>22</v>
      </c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65" t="s">
        <v>26</v>
      </c>
      <c r="C36" s="19"/>
      <c r="D36" s="19"/>
      <c r="E36" s="25"/>
      <c r="F36" s="25"/>
      <c r="G36" s="25"/>
      <c r="H36" s="25"/>
      <c r="I36" s="31"/>
      <c r="J36" s="31"/>
    </row>
    <row r="37" spans="1:10" ht="13.5">
      <c r="A37" s="65" t="s">
        <v>31</v>
      </c>
      <c r="C37" s="19"/>
      <c r="D37" s="19"/>
      <c r="E37" s="19"/>
      <c r="F37" s="19"/>
      <c r="G37" s="19"/>
      <c r="H37" s="19"/>
      <c r="J37" s="31"/>
    </row>
    <row r="38" spans="1:10" ht="13.5">
      <c r="A38" s="65" t="s">
        <v>25</v>
      </c>
      <c r="B38" s="19"/>
      <c r="C38" s="19"/>
      <c r="D38" s="19"/>
      <c r="E38" s="25"/>
      <c r="F38" s="25"/>
      <c r="G38" s="25"/>
      <c r="H38" s="25"/>
      <c r="J38" s="31"/>
    </row>
    <row r="39" spans="1:10" ht="12.75">
      <c r="A39" s="65" t="s">
        <v>27</v>
      </c>
      <c r="J39" s="31"/>
    </row>
    <row r="40" spans="1:10" ht="12.75">
      <c r="A40" s="65" t="s">
        <v>32</v>
      </c>
      <c r="J40" s="31"/>
    </row>
    <row r="41" ht="12.75">
      <c r="A41" s="65" t="s">
        <v>33</v>
      </c>
    </row>
  </sheetData>
  <printOptions/>
  <pageMargins left="0.58" right="0.49" top="1" bottom="1" header="0.5" footer="0.5"/>
  <pageSetup fitToHeight="1" fitToWidth="1" horizontalDpi="600" verticalDpi="600" orientation="portrait" scale="82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2004-03-16T16:37:21Z</cp:lastPrinted>
  <dcterms:created xsi:type="dcterms:W3CDTF">1999-06-02T23:29:55Z</dcterms:created>
  <dcterms:modified xsi:type="dcterms:W3CDTF">2004-03-25T19:26:02Z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-1559873042</vt:i4>
  </property>
  <property fmtid="{D5CDD505-2E9C-101B-9397-08002B2CF9AE}" pid="3" name="_EmailSubject">
    <vt:lpwstr>Des Moines Creek Basin Project supplemental ordinance</vt:lpwstr>
  </property>
  <property fmtid="{D5CDD505-2E9C-101B-9397-08002B2CF9AE}" pid="4" name="_AuthorEmail">
    <vt:lpwstr>Lisa.Youngren@METROKC.GOV</vt:lpwstr>
  </property>
  <property fmtid="{D5CDD505-2E9C-101B-9397-08002B2CF9AE}" pid="5" name="_AuthorEmailDisplayName">
    <vt:lpwstr>Youngren, Lisa</vt:lpwstr>
  </property>
  <property fmtid="{D5CDD505-2E9C-101B-9397-08002B2CF9AE}" pid="6" name="_ReviewingToolsShownOnce">
    <vt:lpwstr/>
  </property>
</Properties>
</file>