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450" windowWidth="7650" windowHeight="8400" activeTab="0"/>
  </bookViews>
  <sheets>
    <sheet name="A-1 fiscal note" sheetId="1" r:id="rId1"/>
  </sheets>
  <definedNames>
    <definedName name="_xlnm.Print_Area" localSheetId="0">'A-1 fiscal note'!$A$1:$H$69</definedName>
  </definedNames>
  <calcPr fullCalcOnLoad="1"/>
</workbook>
</file>

<file path=xl/sharedStrings.xml><?xml version="1.0" encoding="utf-8"?>
<sst xmlns="http://schemas.openxmlformats.org/spreadsheetml/2006/main" count="89" uniqueCount="57">
  <si>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</si>
  <si>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</si>
  <si>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</si>
  <si>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</si>
  <si>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</si>
  <si>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</si>
  <si>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</si>
  <si>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</si>
  <si>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</si>
  <si>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</si>
  <si>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</si>
  <si>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</si>
  <si>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</si>
  <si>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</si>
  <si>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</si>
  <si>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</si>
  <si>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>Note Prepared By:     Jo Anne Fox</t>
  </si>
  <si>
    <t>Note Reviewed By:    Krista Camenzind</t>
  </si>
  <si>
    <t>Ordinance/Motion No.   2009 XXXX</t>
  </si>
  <si>
    <t>Affected Agency and/or Agencies:  Adult and Juvenile Detention</t>
  </si>
  <si>
    <t xml:space="preserve">Title:   King County Corrections Guild (KCCG) Interest Arbitration Award Agreement   </t>
  </si>
  <si>
    <t>0100</t>
  </si>
  <si>
    <t>0910</t>
  </si>
  <si>
    <t>Salaries/Wages/Benefits</t>
  </si>
  <si>
    <t>Supplies</t>
  </si>
  <si>
    <t>Services and Other Charges</t>
  </si>
  <si>
    <t>51XXX</t>
  </si>
  <si>
    <t>52XXX</t>
  </si>
  <si>
    <t>53XXX</t>
  </si>
  <si>
    <t>1st Year</t>
  </si>
  <si>
    <t>2nd Year</t>
  </si>
  <si>
    <t>3rd Year</t>
  </si>
  <si>
    <t>2007 Impact</t>
  </si>
  <si>
    <t>Wages/Benefits</t>
  </si>
  <si>
    <t>Total 2007</t>
  </si>
  <si>
    <t>2008 Impact</t>
  </si>
  <si>
    <t>Uniform Maintenance</t>
  </si>
  <si>
    <t>$450/ employee</t>
  </si>
  <si>
    <t>Total 2008</t>
  </si>
  <si>
    <t>3% COLA; 3% Sgt. Top-Step Increase</t>
  </si>
  <si>
    <t>2009 Impact</t>
  </si>
  <si>
    <t>5.15% COLA; 8% CO 1st-Step Increase; 4% CO 2nd-Step Increase; Longevity</t>
  </si>
  <si>
    <t>KCCG COLA in 2009 Adopted Budget</t>
  </si>
  <si>
    <t>6 mos OT backfill for additional 3 vacation slots</t>
  </si>
  <si>
    <t>Services/Other Charges</t>
  </si>
  <si>
    <t>Total 2009</t>
  </si>
  <si>
    <r>
      <t xml:space="preserve">1st Year </t>
    </r>
    <r>
      <rPr>
        <vertAlign val="superscript"/>
        <sz val="10.5"/>
        <rFont val="Univers"/>
        <family val="2"/>
      </rPr>
      <t>2</t>
    </r>
  </si>
  <si>
    <r>
      <t>1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2007-09 Supplemental - $10,226,949</t>
    </r>
  </si>
  <si>
    <r>
      <t xml:space="preserve">2 </t>
    </r>
    <r>
      <rPr>
        <b/>
        <sz val="9"/>
        <rFont val="Arial"/>
        <family val="2"/>
      </rPr>
      <t>2010 Impact - $8,947,987</t>
    </r>
  </si>
  <si>
    <t>Off-site meal reimbursement increase ($2/meal)</t>
  </si>
  <si>
    <t>Tuition reimbursement</t>
  </si>
  <si>
    <t>3% estimated COLA; annualize 2009 CO Increases and longevity</t>
  </si>
  <si>
    <t>Off-site meal reimbursement increase ($2/meal, 6 months)</t>
  </si>
  <si>
    <t>Uniform cost increase ($100/employee)</t>
  </si>
  <si>
    <t>Total 2010</t>
  </si>
  <si>
    <t>Total Four-Year Cumulative Impact of Contract:</t>
  </si>
  <si>
    <t>Less 2009 COLA in DAJD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</si>
</sst>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.0_);_(* \(#,##0.0\);_(* &quot;-&quot;??_);_(@_)"/>
    <numFmt numFmtId="167" formatCode="_(* #,##0_);_(* \(#,##0\);_(* &quot;-&quot;??_);_(@_)"/>
  </numFmts>
  <fonts count="49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Accounting"/>
      <sz val="9"/>
      <name val="Arial"/>
      <family val="2"/>
    </font>
    <font>
      <b/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6" fontId="1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6" fontId="1" fillId="0" borderId="23" xfId="0" applyNumberFormat="1" applyFont="1" applyFill="1" applyBorder="1" applyAlignment="1">
      <alignment horizontal="right"/>
    </xf>
    <xf numFmtId="6" fontId="1" fillId="0" borderId="24" xfId="0" applyNumberFormat="1" applyFont="1" applyFill="1" applyBorder="1" applyAlignment="1">
      <alignment/>
    </xf>
    <xf numFmtId="6" fontId="1" fillId="0" borderId="25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9" xfId="0" applyNumberFormat="1" applyFont="1" applyFill="1" applyBorder="1" applyAlignment="1" quotePrefix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6" fontId="1" fillId="0" borderId="23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left" wrapText="1"/>
    </xf>
    <xf numFmtId="6" fontId="7" fillId="0" borderId="24" xfId="0" applyNumberFormat="1" applyFont="1" applyFill="1" applyBorder="1" applyAlignment="1">
      <alignment horizontal="center"/>
    </xf>
    <xf numFmtId="6" fontId="7" fillId="0" borderId="25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" fillId="0" borderId="3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32" xfId="0" applyFont="1" applyFill="1" applyBorder="1" applyAlignment="1">
      <alignment horizontal="center"/>
    </xf>
    <xf numFmtId="6" fontId="1" fillId="0" borderId="25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wrapText="1"/>
    </xf>
    <xf numFmtId="6" fontId="7" fillId="0" borderId="23" xfId="0" applyNumberFormat="1" applyFont="1" applyFill="1" applyBorder="1" applyAlignment="1">
      <alignment horizontal="right"/>
    </xf>
    <xf numFmtId="6" fontId="1" fillId="0" borderId="23" xfId="42" applyNumberFormat="1" applyFont="1" applyFill="1" applyBorder="1" applyAlignment="1">
      <alignment horizontal="right"/>
    </xf>
    <xf numFmtId="6" fontId="7" fillId="0" borderId="24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67" fontId="13" fillId="0" borderId="0" xfId="42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167" fontId="12" fillId="0" borderId="0" xfId="42" applyNumberFormat="1" applyFont="1" applyAlignment="1">
      <alignment/>
    </xf>
    <xf numFmtId="167" fontId="11" fillId="0" borderId="0" xfId="0" applyNumberFormat="1" applyFont="1" applyAlignment="1">
      <alignment/>
    </xf>
    <xf numFmtId="167" fontId="11" fillId="0" borderId="0" xfId="42" applyNumberFormat="1" applyFont="1" applyAlignment="1">
      <alignment/>
    </xf>
    <xf numFmtId="167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64" fontId="12" fillId="0" borderId="0" xfId="42" applyNumberFormat="1" applyFont="1" applyAlignment="1">
      <alignment/>
    </xf>
    <xf numFmtId="164" fontId="12" fillId="0" borderId="0" xfId="0" applyNumberFormat="1" applyFont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PageLayoutView="0" workbookViewId="0" topLeftCell="A1">
      <selection activeCell="D69" sqref="D69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5" width="17.00390625" style="0" customWidth="1"/>
    <col min="6" max="6" width="17.57421875" style="0" customWidth="1"/>
    <col min="7" max="7" width="17.8515625" style="0" customWidth="1"/>
    <col min="8" max="8" width="18.00390625" style="0" customWidth="1"/>
  </cols>
  <sheetData>
    <row r="1" spans="1:8" ht="15.75">
      <c r="A1" s="2"/>
      <c r="B1" s="3"/>
      <c r="C1" s="3"/>
      <c r="D1" s="4" t="s">
        <v>0</v>
      </c>
      <c r="E1" s="5"/>
      <c r="F1" s="3"/>
      <c r="G1" s="3"/>
      <c r="H1" s="3"/>
    </row>
    <row r="2" spans="1:8" ht="9.75" customHeight="1" thickBot="1">
      <c r="A2" s="6"/>
      <c r="B2" s="5"/>
      <c r="C2" s="5"/>
      <c r="D2" s="5"/>
      <c r="E2" s="5"/>
      <c r="F2" s="5"/>
      <c r="G2" s="5"/>
      <c r="H2" s="5"/>
    </row>
    <row r="3" spans="1:8" ht="14.25" thickTop="1">
      <c r="A3" s="7" t="s">
        <v>18</v>
      </c>
      <c r="B3" s="8"/>
      <c r="C3" s="9"/>
      <c r="D3" s="9"/>
      <c r="E3" s="9"/>
      <c r="F3" s="9"/>
      <c r="G3" s="9"/>
      <c r="H3" s="10"/>
    </row>
    <row r="4" spans="1:8" ht="13.5">
      <c r="A4" s="11" t="s">
        <v>20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19</v>
      </c>
      <c r="B5" s="16"/>
      <c r="C5" s="16"/>
      <c r="D5" s="16"/>
      <c r="E5" s="16"/>
      <c r="F5" s="16"/>
      <c r="G5" s="16"/>
      <c r="H5" s="17"/>
    </row>
    <row r="6" spans="1:8" ht="13.5">
      <c r="A6" s="15" t="s">
        <v>16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17</v>
      </c>
      <c r="B7" s="19"/>
      <c r="C7" s="19"/>
      <c r="D7" s="19"/>
      <c r="E7" s="19"/>
      <c r="F7" s="19"/>
      <c r="G7" s="19"/>
      <c r="H7" s="20"/>
    </row>
    <row r="8" spans="1:8" ht="12.75" customHeight="1" thickTop="1">
      <c r="A8" s="21"/>
      <c r="B8" s="1"/>
      <c r="C8" s="21"/>
      <c r="D8" s="16"/>
      <c r="E8" s="16"/>
      <c r="F8" s="16"/>
      <c r="G8" s="16"/>
      <c r="H8" s="16"/>
    </row>
    <row r="9" spans="1:8" ht="12.75" customHeight="1">
      <c r="A9" s="16" t="s">
        <v>1</v>
      </c>
      <c r="B9" s="1"/>
      <c r="C9" s="21"/>
      <c r="D9" s="21"/>
      <c r="E9" s="21"/>
      <c r="F9" s="21"/>
      <c r="G9" s="22">
        <v>10226494</v>
      </c>
      <c r="H9" s="21"/>
    </row>
    <row r="10" spans="1:8" ht="13.5" customHeight="1" thickBot="1">
      <c r="A10" s="23" t="s">
        <v>2</v>
      </c>
      <c r="B10" s="16"/>
      <c r="C10" s="21"/>
      <c r="D10" s="21"/>
      <c r="E10" s="21"/>
      <c r="F10" s="21"/>
      <c r="G10" s="21"/>
      <c r="H10" s="21"/>
    </row>
    <row r="11" spans="1:8" ht="14.25" customHeight="1">
      <c r="A11" s="24" t="s">
        <v>3</v>
      </c>
      <c r="B11" s="25"/>
      <c r="C11" s="26" t="s">
        <v>4</v>
      </c>
      <c r="D11" s="26" t="s">
        <v>5</v>
      </c>
      <c r="E11" s="26" t="s">
        <v>6</v>
      </c>
      <c r="F11" s="26" t="s">
        <v>29</v>
      </c>
      <c r="G11" s="26" t="s">
        <v>30</v>
      </c>
      <c r="H11" s="62" t="s">
        <v>31</v>
      </c>
    </row>
    <row r="12" spans="1:8" ht="13.5">
      <c r="A12" s="27"/>
      <c r="B12" s="28"/>
      <c r="C12" s="29" t="s">
        <v>7</v>
      </c>
      <c r="D12" s="29" t="s">
        <v>8</v>
      </c>
      <c r="E12" s="30">
        <v>2009</v>
      </c>
      <c r="F12" s="31">
        <v>2010</v>
      </c>
      <c r="G12" s="30">
        <v>2011</v>
      </c>
      <c r="H12" s="32">
        <v>2012</v>
      </c>
    </row>
    <row r="13" spans="1:8" ht="13.5">
      <c r="A13" s="27"/>
      <c r="B13" s="28"/>
      <c r="C13" s="33"/>
      <c r="D13" s="35"/>
      <c r="E13" s="36"/>
      <c r="F13" s="34"/>
      <c r="G13" s="37"/>
      <c r="H13" s="38"/>
    </row>
    <row r="14" spans="1:8" ht="14.25" thickBot="1">
      <c r="A14" s="39"/>
      <c r="B14" s="40" t="s">
        <v>9</v>
      </c>
      <c r="C14" s="41"/>
      <c r="D14" s="41"/>
      <c r="E14" s="42">
        <f>SUM(E13:E13)</f>
        <v>0</v>
      </c>
      <c r="F14" s="42">
        <f>SUM(F13:F13)</f>
        <v>0</v>
      </c>
      <c r="G14" s="42">
        <f>SUM(G13:G13)</f>
        <v>0</v>
      </c>
      <c r="H14" s="64">
        <f>SUM(H13:H13)</f>
        <v>0</v>
      </c>
    </row>
    <row r="15" spans="1:8" ht="13.5">
      <c r="A15" s="21"/>
      <c r="B15" s="21"/>
      <c r="C15" s="43"/>
      <c r="D15" s="43"/>
      <c r="E15" s="44"/>
      <c r="F15" s="45"/>
      <c r="G15" s="44"/>
      <c r="H15" s="44"/>
    </row>
    <row r="16" spans="1:8" ht="14.25" thickBot="1">
      <c r="A16" s="46" t="s">
        <v>10</v>
      </c>
      <c r="B16" s="16"/>
      <c r="C16" s="47"/>
      <c r="D16" s="43"/>
      <c r="E16" s="21"/>
      <c r="F16" s="21"/>
      <c r="G16" s="21"/>
      <c r="H16" s="21"/>
    </row>
    <row r="17" spans="1:8" ht="14.25" customHeight="1">
      <c r="A17" s="24" t="s">
        <v>3</v>
      </c>
      <c r="B17" s="25"/>
      <c r="C17" s="26" t="s">
        <v>4</v>
      </c>
      <c r="D17" s="26" t="s">
        <v>11</v>
      </c>
      <c r="E17" s="26" t="s">
        <v>6</v>
      </c>
      <c r="F17" s="26" t="s">
        <v>29</v>
      </c>
      <c r="G17" s="26" t="s">
        <v>30</v>
      </c>
      <c r="H17" s="62" t="s">
        <v>31</v>
      </c>
    </row>
    <row r="18" spans="1:8" ht="13.5">
      <c r="A18" s="27"/>
      <c r="B18" s="28" t="s">
        <v>12</v>
      </c>
      <c r="C18" s="29" t="s">
        <v>7</v>
      </c>
      <c r="D18" s="48"/>
      <c r="E18" s="30">
        <v>2009</v>
      </c>
      <c r="F18" s="31">
        <v>2010</v>
      </c>
      <c r="G18" s="30">
        <v>2011</v>
      </c>
      <c r="H18" s="32">
        <v>2012</v>
      </c>
    </row>
    <row r="19" spans="1:8" ht="13.5">
      <c r="A19" s="27"/>
      <c r="B19" s="28"/>
      <c r="C19" s="65" t="s">
        <v>21</v>
      </c>
      <c r="D19" s="49" t="s">
        <v>22</v>
      </c>
      <c r="E19" s="34">
        <v>10226494</v>
      </c>
      <c r="F19" s="34">
        <v>8947987</v>
      </c>
      <c r="G19" s="34"/>
      <c r="H19" s="63"/>
    </row>
    <row r="20" spans="1:8" ht="13.5">
      <c r="A20" s="27"/>
      <c r="B20" s="50"/>
      <c r="C20" s="51"/>
      <c r="D20" s="51"/>
      <c r="E20" s="52"/>
      <c r="F20" s="52"/>
      <c r="G20" s="37"/>
      <c r="H20" s="38"/>
    </row>
    <row r="21" spans="1:8" ht="14.25" thickBot="1">
      <c r="A21" s="39"/>
      <c r="B21" s="40" t="s">
        <v>13</v>
      </c>
      <c r="C21" s="53"/>
      <c r="D21" s="54"/>
      <c r="E21" s="42">
        <f>SUM(E19:E20)</f>
        <v>10226494</v>
      </c>
      <c r="F21" s="42">
        <f>SUM(F19:F20)</f>
        <v>8947987</v>
      </c>
      <c r="G21" s="55">
        <f>SUM(G19:G20)</f>
        <v>0</v>
      </c>
      <c r="H21" s="64">
        <f>SUM(H19:H20)</f>
        <v>0</v>
      </c>
    </row>
    <row r="22" spans="1:8" ht="12.75" customHeight="1">
      <c r="A22" s="21"/>
      <c r="B22" s="21"/>
      <c r="C22" s="21"/>
      <c r="D22" s="21"/>
      <c r="E22" s="44"/>
      <c r="F22" s="44"/>
      <c r="G22" s="44"/>
      <c r="H22" s="44"/>
    </row>
    <row r="23" spans="1:8" ht="14.25" thickBot="1">
      <c r="A23" s="46" t="s">
        <v>14</v>
      </c>
      <c r="B23" s="16"/>
      <c r="C23" s="16"/>
      <c r="D23" s="16"/>
      <c r="E23" s="21"/>
      <c r="F23" s="21"/>
      <c r="G23" s="21"/>
      <c r="H23" s="21"/>
    </row>
    <row r="24" spans="1:8" ht="14.25" customHeight="1">
      <c r="A24" s="24"/>
      <c r="B24" s="25"/>
      <c r="C24" s="26" t="s">
        <v>4</v>
      </c>
      <c r="D24" s="26" t="s">
        <v>11</v>
      </c>
      <c r="E24" s="26" t="s">
        <v>6</v>
      </c>
      <c r="F24" s="26" t="s">
        <v>46</v>
      </c>
      <c r="G24" s="26" t="s">
        <v>30</v>
      </c>
      <c r="H24" s="62" t="s">
        <v>31</v>
      </c>
    </row>
    <row r="25" spans="1:8" ht="13.5">
      <c r="A25" s="27"/>
      <c r="B25" s="28"/>
      <c r="C25" s="29" t="s">
        <v>7</v>
      </c>
      <c r="D25" s="29"/>
      <c r="E25" s="30">
        <v>2009</v>
      </c>
      <c r="F25" s="31">
        <v>2010</v>
      </c>
      <c r="G25" s="30">
        <v>2011</v>
      </c>
      <c r="H25" s="32">
        <v>2012</v>
      </c>
    </row>
    <row r="26" spans="1:8" ht="13.5">
      <c r="A26" s="27" t="s">
        <v>23</v>
      </c>
      <c r="B26" s="28" t="s">
        <v>26</v>
      </c>
      <c r="C26" s="65" t="s">
        <v>21</v>
      </c>
      <c r="D26" s="49" t="s">
        <v>22</v>
      </c>
      <c r="E26" s="66">
        <f>11020756+200400-1822194</f>
        <v>9398962</v>
      </c>
      <c r="F26" s="68">
        <f>7934783+451140</f>
        <v>8385923</v>
      </c>
      <c r="G26" s="31"/>
      <c r="H26" s="32"/>
    </row>
    <row r="27" spans="1:8" ht="13.5">
      <c r="A27" s="56" t="s">
        <v>24</v>
      </c>
      <c r="B27" s="28" t="s">
        <v>27</v>
      </c>
      <c r="C27" s="65" t="s">
        <v>21</v>
      </c>
      <c r="D27" s="49" t="s">
        <v>22</v>
      </c>
      <c r="E27" s="67">
        <f>547200+62200+8132</f>
        <v>617532</v>
      </c>
      <c r="F27" s="36">
        <f>273600+62200+16264</f>
        <v>352064</v>
      </c>
      <c r="G27" s="57"/>
      <c r="H27" s="58"/>
    </row>
    <row r="28" spans="1:8" ht="13.5">
      <c r="A28" s="27" t="s">
        <v>25</v>
      </c>
      <c r="B28" s="28" t="s">
        <v>28</v>
      </c>
      <c r="C28" s="65" t="s">
        <v>21</v>
      </c>
      <c r="D28" s="49" t="s">
        <v>22</v>
      </c>
      <c r="E28" s="67">
        <v>210000</v>
      </c>
      <c r="F28" s="36">
        <v>210000</v>
      </c>
      <c r="G28" s="37"/>
      <c r="H28" s="38"/>
    </row>
    <row r="29" spans="1:8" ht="14.25" thickBot="1">
      <c r="A29" s="59"/>
      <c r="B29" s="60" t="s">
        <v>13</v>
      </c>
      <c r="C29" s="53"/>
      <c r="D29" s="54"/>
      <c r="E29" s="42">
        <f>SUM(E26:E28)</f>
        <v>10226494</v>
      </c>
      <c r="F29" s="42">
        <f>SUM(F26:F28)</f>
        <v>8947987</v>
      </c>
      <c r="G29" s="42">
        <f>SUM(G27:G27)</f>
        <v>0</v>
      </c>
      <c r="H29" s="64">
        <f>SUM(H27:H27)</f>
        <v>0</v>
      </c>
    </row>
    <row r="30" spans="1:8" ht="13.5">
      <c r="A30" s="61" t="s">
        <v>15</v>
      </c>
      <c r="B30" s="21"/>
      <c r="C30" s="21"/>
      <c r="D30" s="21"/>
      <c r="E30" s="44"/>
      <c r="F30" s="44"/>
      <c r="G30" s="44"/>
      <c r="H30" s="44"/>
    </row>
    <row r="31" spans="1:8" ht="13.5" customHeight="1">
      <c r="A31" s="82" t="s">
        <v>47</v>
      </c>
      <c r="B31" s="83"/>
      <c r="C31" s="83"/>
      <c r="D31" s="83"/>
      <c r="E31" s="83"/>
      <c r="F31" s="83"/>
      <c r="G31" s="83"/>
      <c r="H31" s="83"/>
    </row>
    <row r="32" spans="2:8" ht="12.75" customHeight="1">
      <c r="B32" s="70"/>
      <c r="C32" s="70"/>
      <c r="D32" s="70"/>
      <c r="E32" s="70"/>
      <c r="F32" s="70"/>
      <c r="G32" s="70"/>
      <c r="H32" s="70"/>
    </row>
    <row r="33" spans="1:8" ht="13.5" customHeight="1">
      <c r="A33" s="69" t="s">
        <v>32</v>
      </c>
      <c r="B33" s="84" t="s">
        <v>33</v>
      </c>
      <c r="C33" s="84"/>
      <c r="D33" s="71">
        <v>1556516</v>
      </c>
      <c r="E33" s="70" t="s">
        <v>39</v>
      </c>
      <c r="F33" s="70"/>
      <c r="G33" s="70"/>
      <c r="H33" s="70"/>
    </row>
    <row r="34" spans="1:8" ht="12.75" customHeight="1">
      <c r="A34" s="72"/>
      <c r="B34" s="72"/>
      <c r="C34" s="73" t="s">
        <v>34</v>
      </c>
      <c r="D34" s="74">
        <f>SUM(D33:D33)</f>
        <v>1556516</v>
      </c>
      <c r="E34" s="72"/>
      <c r="F34" s="72"/>
      <c r="G34" s="75"/>
      <c r="H34" s="72"/>
    </row>
    <row r="35" spans="2:8" ht="12.75" customHeight="1">
      <c r="B35" s="72"/>
      <c r="C35" s="72"/>
      <c r="D35" s="76"/>
      <c r="E35" s="72"/>
      <c r="F35" s="72"/>
      <c r="G35" s="72"/>
      <c r="H35" s="72"/>
    </row>
    <row r="36" spans="1:8" ht="12.75" customHeight="1">
      <c r="A36" s="73" t="s">
        <v>35</v>
      </c>
      <c r="B36" s="85" t="s">
        <v>33</v>
      </c>
      <c r="C36" s="85"/>
      <c r="D36" s="76">
        <v>3257531</v>
      </c>
      <c r="E36" s="70" t="s">
        <v>39</v>
      </c>
      <c r="F36" s="72"/>
      <c r="G36" s="72"/>
      <c r="H36" s="72"/>
    </row>
    <row r="37" spans="1:8" ht="13.5" customHeight="1">
      <c r="A37" s="72"/>
      <c r="B37" s="85" t="s">
        <v>36</v>
      </c>
      <c r="C37" s="85"/>
      <c r="D37" s="77">
        <v>273600</v>
      </c>
      <c r="E37" s="72" t="s">
        <v>37</v>
      </c>
      <c r="F37" s="72"/>
      <c r="G37" s="72"/>
      <c r="H37" s="72"/>
    </row>
    <row r="38" spans="1:8" ht="12.75" customHeight="1">
      <c r="A38" s="72"/>
      <c r="B38" s="72"/>
      <c r="C38" s="73" t="s">
        <v>38</v>
      </c>
      <c r="D38" s="74">
        <f>SUM(D36:D37)</f>
        <v>3531131</v>
      </c>
      <c r="E38" s="72"/>
      <c r="F38" s="72"/>
      <c r="G38" s="72"/>
      <c r="H38" s="72"/>
    </row>
    <row r="39" spans="1:8" ht="12.75" customHeight="1">
      <c r="A39" s="72"/>
      <c r="B39" s="72"/>
      <c r="C39" s="72"/>
      <c r="D39" s="76"/>
      <c r="E39" s="72"/>
      <c r="F39" s="72"/>
      <c r="G39" s="72"/>
      <c r="H39" s="72"/>
    </row>
    <row r="40" spans="1:8" ht="12.75" customHeight="1">
      <c r="A40" s="73" t="s">
        <v>40</v>
      </c>
      <c r="B40" s="85" t="s">
        <v>33</v>
      </c>
      <c r="C40" s="85"/>
      <c r="D40" s="76">
        <v>6206709</v>
      </c>
      <c r="E40" s="72" t="s">
        <v>41</v>
      </c>
      <c r="F40" s="72"/>
      <c r="G40" s="72"/>
      <c r="H40" s="72"/>
    </row>
    <row r="41" spans="1:8" ht="12.75" customHeight="1">
      <c r="A41" s="72"/>
      <c r="B41" s="72"/>
      <c r="C41" s="72"/>
      <c r="D41" s="76">
        <v>-1822194</v>
      </c>
      <c r="E41" s="72" t="s">
        <v>42</v>
      </c>
      <c r="F41" s="72"/>
      <c r="G41" s="72"/>
      <c r="H41" s="72"/>
    </row>
    <row r="42" spans="1:8" ht="13.5" customHeight="1">
      <c r="A42" s="72"/>
      <c r="B42" s="72"/>
      <c r="C42" s="72"/>
      <c r="D42" s="77">
        <v>200400</v>
      </c>
      <c r="E42" s="72" t="s">
        <v>43</v>
      </c>
      <c r="F42" s="72"/>
      <c r="G42" s="72"/>
      <c r="H42" s="72"/>
    </row>
    <row r="43" spans="1:8" ht="12.75" customHeight="1">
      <c r="A43" s="72"/>
      <c r="B43" s="72"/>
      <c r="C43" s="72"/>
      <c r="D43" s="76">
        <f>SUM(D40:D42)</f>
        <v>4584915</v>
      </c>
      <c r="E43" s="72"/>
      <c r="F43" s="72"/>
      <c r="G43" s="72"/>
      <c r="H43" s="72"/>
    </row>
    <row r="44" spans="1:8" ht="7.5" customHeight="1">
      <c r="A44" s="72"/>
      <c r="B44" s="72"/>
      <c r="C44" s="72"/>
      <c r="D44" s="76"/>
      <c r="E44" s="72"/>
      <c r="F44" s="72"/>
      <c r="G44" s="72"/>
      <c r="H44" s="72"/>
    </row>
    <row r="45" spans="1:8" ht="12.75" customHeight="1">
      <c r="A45" s="72"/>
      <c r="B45" s="85" t="s">
        <v>24</v>
      </c>
      <c r="C45" s="85"/>
      <c r="D45" s="76">
        <v>273600</v>
      </c>
      <c r="E45" s="72" t="s">
        <v>37</v>
      </c>
      <c r="F45" s="72"/>
      <c r="G45" s="72"/>
      <c r="H45" s="72"/>
    </row>
    <row r="46" spans="1:8" ht="12.75" customHeight="1">
      <c r="A46" s="72"/>
      <c r="B46" s="72"/>
      <c r="C46" s="72"/>
      <c r="D46" s="76">
        <v>62200</v>
      </c>
      <c r="E46" s="72" t="s">
        <v>53</v>
      </c>
      <c r="F46" s="72"/>
      <c r="G46" s="72"/>
      <c r="H46" s="72"/>
    </row>
    <row r="47" spans="1:8" ht="14.25" customHeight="1">
      <c r="A47" s="72"/>
      <c r="B47" s="72"/>
      <c r="C47" s="72"/>
      <c r="D47" s="77">
        <v>8132</v>
      </c>
      <c r="E47" s="72" t="s">
        <v>52</v>
      </c>
      <c r="F47" s="72"/>
      <c r="G47" s="72"/>
      <c r="H47" s="72"/>
    </row>
    <row r="48" spans="1:8" ht="12.75" customHeight="1">
      <c r="A48" s="72"/>
      <c r="B48" s="72"/>
      <c r="C48" s="72"/>
      <c r="D48" s="76">
        <f>SUM(D45:D47)</f>
        <v>343932</v>
      </c>
      <c r="E48" s="72"/>
      <c r="F48" s="72"/>
      <c r="G48" s="72"/>
      <c r="H48" s="72"/>
    </row>
    <row r="49" spans="1:8" ht="7.5" customHeight="1">
      <c r="A49" s="72"/>
      <c r="B49" s="72"/>
      <c r="C49" s="72"/>
      <c r="D49" s="76"/>
      <c r="E49" s="72"/>
      <c r="F49" s="72"/>
      <c r="G49" s="72"/>
      <c r="H49" s="72"/>
    </row>
    <row r="50" spans="1:8" ht="12.75" customHeight="1">
      <c r="A50" s="72"/>
      <c r="B50" s="85" t="s">
        <v>44</v>
      </c>
      <c r="C50" s="85"/>
      <c r="D50" s="76">
        <v>210000</v>
      </c>
      <c r="E50" s="72" t="s">
        <v>50</v>
      </c>
      <c r="F50" s="72"/>
      <c r="G50" s="72"/>
      <c r="H50" s="72"/>
    </row>
    <row r="51" spans="1:8" ht="7.5" customHeight="1">
      <c r="A51" s="72"/>
      <c r="B51" s="72"/>
      <c r="C51" s="72"/>
      <c r="D51" s="76"/>
      <c r="E51" s="72"/>
      <c r="F51" s="72"/>
      <c r="G51" s="72"/>
      <c r="H51" s="72"/>
    </row>
    <row r="52" spans="1:8" ht="12.75" customHeight="1">
      <c r="A52" s="72"/>
      <c r="B52" s="72"/>
      <c r="C52" s="73" t="s">
        <v>45</v>
      </c>
      <c r="D52" s="74">
        <f>D50+D48+D43</f>
        <v>5138847</v>
      </c>
      <c r="E52" s="72"/>
      <c r="F52" s="72"/>
      <c r="G52" s="72"/>
      <c r="H52" s="72"/>
    </row>
    <row r="53" spans="1:8" ht="12.75" customHeight="1">
      <c r="A53" s="72"/>
      <c r="B53" s="72"/>
      <c r="C53" s="72"/>
      <c r="D53" s="76"/>
      <c r="E53" s="72"/>
      <c r="F53" s="72"/>
      <c r="G53" s="72"/>
      <c r="H53" s="72"/>
    </row>
    <row r="54" spans="1:8" ht="12.75" customHeight="1">
      <c r="A54" s="78" t="s">
        <v>48</v>
      </c>
      <c r="B54" s="85" t="s">
        <v>33</v>
      </c>
      <c r="C54" s="85"/>
      <c r="D54" s="76">
        <v>7934783</v>
      </c>
      <c r="E54" s="72" t="s">
        <v>51</v>
      </c>
      <c r="F54" s="72"/>
      <c r="G54" s="72"/>
      <c r="H54" s="72"/>
    </row>
    <row r="55" spans="1:8" ht="13.5" customHeight="1">
      <c r="A55" s="72"/>
      <c r="B55" s="72"/>
      <c r="C55" s="72"/>
      <c r="D55" s="77">
        <v>451140</v>
      </c>
      <c r="E55" s="72" t="s">
        <v>43</v>
      </c>
      <c r="F55" s="72"/>
      <c r="G55" s="72"/>
      <c r="H55" s="72"/>
    </row>
    <row r="56" spans="1:8" ht="12.75" customHeight="1">
      <c r="A56" s="72"/>
      <c r="B56" s="72"/>
      <c r="C56" s="72"/>
      <c r="D56" s="76">
        <f>SUM(D54:D55)</f>
        <v>8385923</v>
      </c>
      <c r="E56" s="72"/>
      <c r="F56" s="72"/>
      <c r="G56" s="72"/>
      <c r="H56" s="72"/>
    </row>
    <row r="57" spans="1:8" ht="7.5" customHeight="1">
      <c r="A57" s="72"/>
      <c r="B57" s="72"/>
      <c r="C57" s="72"/>
      <c r="D57" s="76"/>
      <c r="E57" s="72"/>
      <c r="F57" s="72"/>
      <c r="G57" s="72"/>
      <c r="H57" s="72"/>
    </row>
    <row r="58" spans="1:8" ht="12.75" customHeight="1">
      <c r="A58" s="72"/>
      <c r="B58" s="85" t="s">
        <v>24</v>
      </c>
      <c r="C58" s="85"/>
      <c r="D58" s="76">
        <v>273600</v>
      </c>
      <c r="E58" s="72" t="s">
        <v>37</v>
      </c>
      <c r="F58" s="72"/>
      <c r="G58" s="72"/>
      <c r="H58" s="72"/>
    </row>
    <row r="59" spans="1:8" ht="12.75" customHeight="1">
      <c r="A59" s="72"/>
      <c r="B59" s="72"/>
      <c r="C59" s="72"/>
      <c r="D59" s="76">
        <v>62200</v>
      </c>
      <c r="E59" s="72" t="s">
        <v>53</v>
      </c>
      <c r="F59" s="72"/>
      <c r="G59" s="72"/>
      <c r="H59" s="72"/>
    </row>
    <row r="60" spans="1:8" ht="13.5" customHeight="1">
      <c r="A60" s="72"/>
      <c r="B60" s="72"/>
      <c r="C60" s="72"/>
      <c r="D60" s="77">
        <v>16264</v>
      </c>
      <c r="E60" s="72" t="s">
        <v>49</v>
      </c>
      <c r="F60" s="72"/>
      <c r="G60" s="72"/>
      <c r="H60" s="72"/>
    </row>
    <row r="61" spans="1:8" ht="12.75" customHeight="1">
      <c r="A61" s="72"/>
      <c r="B61" s="72"/>
      <c r="C61" s="72"/>
      <c r="D61" s="76">
        <f>SUM(D58:D60)</f>
        <v>352064</v>
      </c>
      <c r="E61" s="72"/>
      <c r="F61" s="72"/>
      <c r="G61" s="72"/>
      <c r="H61" s="72"/>
    </row>
    <row r="62" spans="1:8" ht="7.5" customHeight="1">
      <c r="A62" s="72"/>
      <c r="B62" s="72"/>
      <c r="C62" s="72"/>
      <c r="D62" s="76"/>
      <c r="E62" s="72"/>
      <c r="F62" s="72"/>
      <c r="G62" s="72"/>
      <c r="H62" s="72"/>
    </row>
    <row r="63" spans="1:8" ht="12.75">
      <c r="A63" s="72"/>
      <c r="B63" s="85" t="s">
        <v>44</v>
      </c>
      <c r="C63" s="85"/>
      <c r="D63" s="76">
        <v>210000</v>
      </c>
      <c r="E63" s="72" t="s">
        <v>50</v>
      </c>
      <c r="F63" s="72"/>
      <c r="G63" s="72"/>
      <c r="H63" s="72"/>
    </row>
    <row r="64" spans="1:8" ht="7.5" customHeight="1">
      <c r="A64" s="72"/>
      <c r="B64" s="72"/>
      <c r="C64" s="72"/>
      <c r="D64" s="76"/>
      <c r="E64" s="72"/>
      <c r="F64" s="72"/>
      <c r="G64" s="72"/>
      <c r="H64" s="72"/>
    </row>
    <row r="65" spans="1:8" ht="12.75">
      <c r="A65" s="72"/>
      <c r="B65" s="72"/>
      <c r="C65" s="73" t="s">
        <v>54</v>
      </c>
      <c r="D65" s="74">
        <f>D63+D61+D56</f>
        <v>8947987</v>
      </c>
      <c r="E65" s="72"/>
      <c r="F65" s="72"/>
      <c r="G65" s="72"/>
      <c r="H65" s="72"/>
    </row>
    <row r="66" spans="1:8" ht="12.75">
      <c r="A66" s="72"/>
      <c r="B66" s="72"/>
      <c r="C66" s="72"/>
      <c r="D66" s="76"/>
      <c r="E66" s="72"/>
      <c r="F66" s="72"/>
      <c r="G66" s="72"/>
      <c r="H66" s="72"/>
    </row>
    <row r="67" spans="1:8" ht="12.75">
      <c r="A67" s="79" t="s">
        <v>55</v>
      </c>
      <c r="B67" s="72"/>
      <c r="C67" s="72"/>
      <c r="D67" s="80">
        <v>20996675</v>
      </c>
      <c r="E67" s="72"/>
      <c r="F67" s="72"/>
      <c r="G67" s="72"/>
      <c r="H67" s="72"/>
    </row>
    <row r="68" spans="1:8" ht="15">
      <c r="A68" s="72"/>
      <c r="B68" s="72"/>
      <c r="C68" s="72"/>
      <c r="D68" s="77">
        <f>D41</f>
        <v>-1822194</v>
      </c>
      <c r="E68" s="72" t="s">
        <v>56</v>
      </c>
      <c r="F68" s="72"/>
      <c r="G68" s="72"/>
      <c r="H68" s="72"/>
    </row>
    <row r="69" spans="1:8" ht="12.75">
      <c r="A69" s="72"/>
      <c r="B69" s="72"/>
      <c r="C69" s="72"/>
      <c r="D69" s="81">
        <f>SUM(D67:D68)</f>
        <v>19174481</v>
      </c>
      <c r="E69" s="72"/>
      <c r="F69" s="72"/>
      <c r="G69" s="72"/>
      <c r="H69" s="72"/>
    </row>
    <row r="70" spans="1:8" ht="12.75">
      <c r="A70" s="72"/>
      <c r="B70" s="72"/>
      <c r="C70" s="72"/>
      <c r="D70" s="72"/>
      <c r="E70" s="72"/>
      <c r="F70" s="72"/>
      <c r="G70" s="72"/>
      <c r="H70" s="72"/>
    </row>
    <row r="71" spans="1:8" ht="12.75">
      <c r="A71" s="72"/>
      <c r="B71" s="72"/>
      <c r="C71" s="72"/>
      <c r="D71" s="72"/>
      <c r="E71" s="72"/>
      <c r="F71" s="72"/>
      <c r="G71" s="72"/>
      <c r="H71" s="72"/>
    </row>
    <row r="72" spans="1:8" ht="12.75">
      <c r="A72" s="72"/>
      <c r="B72" s="72"/>
      <c r="C72" s="72"/>
      <c r="D72" s="72"/>
      <c r="E72" s="72"/>
      <c r="F72" s="72"/>
      <c r="G72" s="72"/>
      <c r="H72" s="72"/>
    </row>
    <row r="73" spans="1:8" ht="12.75">
      <c r="A73" s="72"/>
      <c r="B73" s="72"/>
      <c r="C73" s="72"/>
      <c r="D73" s="72"/>
      <c r="E73" s="72"/>
      <c r="F73" s="72"/>
      <c r="G73" s="72"/>
      <c r="H73" s="72"/>
    </row>
    <row r="74" spans="1:8" ht="12.75">
      <c r="A74" s="72"/>
      <c r="B74" s="72"/>
      <c r="C74" s="72"/>
      <c r="D74" s="72"/>
      <c r="E74" s="72"/>
      <c r="F74" s="72"/>
      <c r="G74" s="72"/>
      <c r="H74" s="72"/>
    </row>
    <row r="75" spans="1:8" ht="12.75">
      <c r="A75" s="72"/>
      <c r="B75" s="72"/>
      <c r="C75" s="72"/>
      <c r="D75" s="72"/>
      <c r="E75" s="72"/>
      <c r="F75" s="72"/>
      <c r="G75" s="72"/>
      <c r="H75" s="72"/>
    </row>
    <row r="76" spans="1:8" ht="12.75">
      <c r="A76" s="72"/>
      <c r="B76" s="72"/>
      <c r="C76" s="72"/>
      <c r="D76" s="72"/>
      <c r="E76" s="72"/>
      <c r="F76" s="72"/>
      <c r="G76" s="72"/>
      <c r="H76" s="72"/>
    </row>
    <row r="77" spans="1:8" ht="12.75">
      <c r="A77" s="72"/>
      <c r="B77" s="72"/>
      <c r="C77" s="72"/>
      <c r="D77" s="72"/>
      <c r="E77" s="72"/>
      <c r="F77" s="72"/>
      <c r="G77" s="72"/>
      <c r="H77" s="72"/>
    </row>
    <row r="78" spans="1:8" ht="12.75">
      <c r="A78" s="72"/>
      <c r="B78" s="72"/>
      <c r="C78" s="72"/>
      <c r="D78" s="72"/>
      <c r="E78" s="72"/>
      <c r="F78" s="72"/>
      <c r="G78" s="72"/>
      <c r="H78" s="72"/>
    </row>
    <row r="79" spans="1:8" ht="12.75">
      <c r="A79" s="72"/>
      <c r="B79" s="72"/>
      <c r="C79" s="72"/>
      <c r="D79" s="72"/>
      <c r="E79" s="72"/>
      <c r="F79" s="72"/>
      <c r="G79" s="72"/>
      <c r="H79" s="72"/>
    </row>
    <row r="80" spans="1:8" ht="12.75">
      <c r="A80" s="72"/>
      <c r="B80" s="72"/>
      <c r="C80" s="72"/>
      <c r="D80" s="72"/>
      <c r="E80" s="72"/>
      <c r="F80" s="72"/>
      <c r="G80" s="72"/>
      <c r="H80" s="72"/>
    </row>
    <row r="81" spans="1:8" ht="12.75">
      <c r="A81" s="72"/>
      <c r="B81" s="72"/>
      <c r="C81" s="72"/>
      <c r="D81" s="72"/>
      <c r="E81" s="72"/>
      <c r="F81" s="72"/>
      <c r="G81" s="72"/>
      <c r="H81" s="72"/>
    </row>
    <row r="82" spans="1:8" ht="12.75">
      <c r="A82" s="72"/>
      <c r="B82" s="72"/>
      <c r="C82" s="72"/>
      <c r="D82" s="72"/>
      <c r="E82" s="72"/>
      <c r="F82" s="72"/>
      <c r="G82" s="72"/>
      <c r="H82" s="72"/>
    </row>
    <row r="83" spans="1:8" ht="12.75">
      <c r="A83" s="72"/>
      <c r="B83" s="72"/>
      <c r="C83" s="72"/>
      <c r="D83" s="72"/>
      <c r="E83" s="72"/>
      <c r="F83" s="72"/>
      <c r="G83" s="72"/>
      <c r="H83" s="72"/>
    </row>
    <row r="84" spans="1:8" ht="12.75">
      <c r="A84" s="72"/>
      <c r="B84" s="72"/>
      <c r="C84" s="72"/>
      <c r="D84" s="72"/>
      <c r="E84" s="72"/>
      <c r="F84" s="72"/>
      <c r="G84" s="72"/>
      <c r="H84" s="72"/>
    </row>
  </sheetData>
  <sheetProtection/>
  <mergeCells count="10">
    <mergeCell ref="B63:C63"/>
    <mergeCell ref="B40:C40"/>
    <mergeCell ref="B45:C45"/>
    <mergeCell ref="B50:C50"/>
    <mergeCell ref="A31:H31"/>
    <mergeCell ref="B33:C33"/>
    <mergeCell ref="B36:C36"/>
    <mergeCell ref="B37:C37"/>
    <mergeCell ref="B54:C54"/>
    <mergeCell ref="B58:C58"/>
  </mergeCells>
  <printOptions horizontalCentered="1"/>
  <pageMargins left="0.33" right="0.34" top="1" bottom="0.75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Allende-Foss, Angel</cp:lastModifiedBy>
  <cp:lastPrinted>2009-08-04T21:19:27Z</cp:lastPrinted>
  <dcterms:created xsi:type="dcterms:W3CDTF">2004-07-26T17:42:03Z</dcterms:created>
  <dcterms:modified xsi:type="dcterms:W3CDTF">2009-08-17T20:57:23Z</dcterms:modified>
  <cp:category/>
  <cp:version/>
  <cp:contentType/>
  <cp:contentStatus/>
</cp:coreProperties>
</file>