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VHS Levies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<sst xmlns="http://schemas.openxmlformats.org/spreadsheetml/2006/main" count="44" uniqueCount="22">
  <si>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Program Title</t>
  </si>
  <si>
    <t>Aerospace and Veteran Employment Training Initiative</t>
  </si>
  <si>
    <t>Depression Intervention for Seniors (PEARLS)</t>
  </si>
  <si>
    <t>Total VHSL</t>
  </si>
  <si>
    <t>Vets Levy</t>
  </si>
  <si>
    <t>HS Levy</t>
  </si>
  <si>
    <t>TOTAL</t>
  </si>
  <si>
    <t>Military Family Counseling</t>
  </si>
  <si>
    <t xml:space="preserve">Veterans Housing Capital and Services </t>
  </si>
  <si>
    <t>Veterans Housing Capital and Services</t>
  </si>
  <si>
    <t>Mobile Medical Van Replacement</t>
  </si>
  <si>
    <t>Veterans and Human Services Levy Funds Combined</t>
  </si>
  <si>
    <t xml:space="preserve">Veterans Levy Fund </t>
  </si>
  <si>
    <t xml:space="preserve">Human Services Levy Fund </t>
  </si>
  <si>
    <t>Enhanced Outreach to Women Vets/Vets of Color</t>
  </si>
  <si>
    <t>Youth/Young Adult Housing Capital and Services</t>
  </si>
  <si>
    <t>King County Internship Program for Veterans</t>
  </si>
  <si>
    <t>Youth/Young Adult Homelessness Plan Private Fund Match</t>
  </si>
  <si>
    <t>PTSD Treatment/Counseling</t>
  </si>
  <si>
    <t>2013 Estimated</t>
  </si>
  <si>
    <t>2014 Estimated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</si>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</sst>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42" fontId="18" fillId="0" borderId="0" xfId="45" applyFont="1" applyFill="1" applyAlignment="1">
      <alignment/>
    </xf>
    <xf numFmtId="42" fontId="18" fillId="0" borderId="10" xfId="45" applyFont="1" applyFill="1" applyBorder="1" applyAlignment="1">
      <alignment/>
    </xf>
    <xf numFmtId="42" fontId="18" fillId="0" borderId="0" xfId="45" applyNumberFormat="1" applyFont="1" applyFill="1" applyAlignment="1">
      <alignment/>
    </xf>
    <xf numFmtId="42" fontId="18" fillId="0" borderId="10" xfId="45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42" fontId="21" fillId="0" borderId="0" xfId="45" applyNumberFormat="1" applyFont="1" applyFill="1" applyAlignment="1">
      <alignment/>
    </xf>
    <xf numFmtId="42" fontId="21" fillId="0" borderId="10" xfId="45" applyNumberFormat="1" applyFont="1" applyFill="1" applyBorder="1" applyAlignment="1">
      <alignment/>
    </xf>
    <xf numFmtId="42" fontId="21" fillId="0" borderId="11" xfId="45" applyNumberFormat="1" applyFont="1" applyFill="1" applyBorder="1" applyAlignment="1">
      <alignment/>
    </xf>
    <xf numFmtId="42" fontId="18" fillId="0" borderId="0" xfId="45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2" fontId="21" fillId="0" borderId="10" xfId="45" applyFont="1" applyFill="1" applyBorder="1" applyAlignment="1">
      <alignment/>
    </xf>
    <xf numFmtId="42" fontId="21" fillId="0" borderId="0" xfId="45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02" zoomScaleNormal="102" workbookViewId="0" topLeftCell="A27">
      <selection activeCell="H59" sqref="H59"/>
    </sheetView>
  </sheetViews>
  <sheetFormatPr defaultColWidth="9.140625" defaultRowHeight="15"/>
  <cols>
    <col min="1" max="1" width="49.421875" style="4" customWidth="1"/>
    <col min="2" max="3" width="12.7109375" style="4" customWidth="1"/>
    <col min="4" max="4" width="14.00390625" style="4" customWidth="1"/>
    <col min="5" max="5" width="13.7109375" style="4" customWidth="1"/>
    <col min="6" max="6" width="14.421875" style="4" customWidth="1"/>
    <col min="7" max="7" width="16.140625" style="4" customWidth="1"/>
    <col min="8" max="16384" width="9.140625" style="4" customWidth="1"/>
  </cols>
  <sheetData>
    <row r="1" spans="1:7" ht="15">
      <c r="A1" s="2" t="s">
        <v>11</v>
      </c>
      <c r="B1" s="3"/>
      <c r="C1" s="3"/>
      <c r="D1" s="3"/>
      <c r="E1" s="3"/>
      <c r="F1" s="3"/>
      <c r="G1" s="3"/>
    </row>
    <row r="2" spans="1:7" ht="15">
      <c r="A2" s="3"/>
      <c r="B2" s="5" t="s">
        <v>3</v>
      </c>
      <c r="C2" s="5" t="s">
        <v>4</v>
      </c>
      <c r="D2" s="6" t="s">
        <v>5</v>
      </c>
      <c r="E2" s="5">
        <v>2012</v>
      </c>
      <c r="F2" s="5" t="s">
        <v>19</v>
      </c>
      <c r="G2" s="5" t="s">
        <v>20</v>
      </c>
    </row>
    <row r="3" spans="1:7" ht="15">
      <c r="A3" s="7" t="s">
        <v>0</v>
      </c>
      <c r="B3" s="8"/>
      <c r="C3" s="8"/>
      <c r="D3" s="9"/>
      <c r="E3" s="8"/>
      <c r="F3" s="8"/>
      <c r="G3" s="8"/>
    </row>
    <row r="4" spans="1:7" ht="15" customHeight="1">
      <c r="A4" s="1" t="s">
        <v>1</v>
      </c>
      <c r="B4" s="8">
        <f>SUM(C4:D4)</f>
        <v>1850000</v>
      </c>
      <c r="C4" s="8">
        <v>1500000</v>
      </c>
      <c r="D4" s="9">
        <f>500000-150000</f>
        <v>350000</v>
      </c>
      <c r="E4" s="8">
        <v>316392</v>
      </c>
      <c r="F4" s="8">
        <f>D62+D32</f>
        <v>771912</v>
      </c>
      <c r="G4" s="8">
        <f>E32+E62</f>
        <v>761696</v>
      </c>
    </row>
    <row r="5" spans="1:7" ht="15">
      <c r="A5" s="1"/>
      <c r="B5" s="8"/>
      <c r="C5" s="8"/>
      <c r="D5" s="9"/>
      <c r="E5" s="8"/>
      <c r="F5" s="8"/>
      <c r="G5" s="8"/>
    </row>
    <row r="6" spans="1:7" ht="15">
      <c r="A6" s="1" t="s">
        <v>16</v>
      </c>
      <c r="B6" s="8">
        <v>200000</v>
      </c>
      <c r="C6" s="8">
        <v>200000</v>
      </c>
      <c r="D6" s="9"/>
      <c r="E6" s="8">
        <v>33333</v>
      </c>
      <c r="F6" s="8">
        <v>100000</v>
      </c>
      <c r="G6" s="8">
        <v>66667</v>
      </c>
    </row>
    <row r="7" spans="1:7" ht="15">
      <c r="A7" s="1"/>
      <c r="B7" s="8"/>
      <c r="C7" s="8"/>
      <c r="D7" s="9"/>
      <c r="E7" s="8"/>
      <c r="F7" s="8"/>
      <c r="G7" s="8"/>
    </row>
    <row r="8" spans="1:7" ht="15">
      <c r="A8" s="1" t="s">
        <v>18</v>
      </c>
      <c r="B8" s="8">
        <v>450000</v>
      </c>
      <c r="C8" s="8">
        <v>450000</v>
      </c>
      <c r="D8" s="9"/>
      <c r="E8" s="8">
        <v>50000</v>
      </c>
      <c r="F8" s="8">
        <v>200000</v>
      </c>
      <c r="G8" s="8">
        <v>200000</v>
      </c>
    </row>
    <row r="9" spans="1:7" ht="15">
      <c r="A9" s="1"/>
      <c r="B9" s="8"/>
      <c r="C9" s="8"/>
      <c r="D9" s="9"/>
      <c r="E9" s="8"/>
      <c r="F9" s="8"/>
      <c r="G9" s="8"/>
    </row>
    <row r="10" spans="1:7" ht="15">
      <c r="A10" s="1" t="s">
        <v>7</v>
      </c>
      <c r="B10" s="8">
        <v>100000</v>
      </c>
      <c r="C10" s="8">
        <v>100000</v>
      </c>
      <c r="D10" s="9"/>
      <c r="E10" s="8"/>
      <c r="F10" s="8">
        <v>100000</v>
      </c>
      <c r="G10" s="8"/>
    </row>
    <row r="11" spans="1:7" ht="15">
      <c r="A11" s="1"/>
      <c r="B11" s="8"/>
      <c r="C11" s="8"/>
      <c r="D11" s="9"/>
      <c r="E11" s="8"/>
      <c r="F11" s="8"/>
      <c r="G11" s="8"/>
    </row>
    <row r="12" spans="1:7" ht="15" customHeight="1">
      <c r="A12" s="1" t="s">
        <v>14</v>
      </c>
      <c r="B12" s="8">
        <v>75000</v>
      </c>
      <c r="C12" s="8">
        <v>75000</v>
      </c>
      <c r="D12" s="9"/>
      <c r="E12" s="8">
        <v>75000</v>
      </c>
      <c r="F12" s="8"/>
      <c r="G12" s="8"/>
    </row>
    <row r="13" spans="1:7" ht="15">
      <c r="A13" s="1"/>
      <c r="B13" s="8"/>
      <c r="C13" s="8"/>
      <c r="D13" s="9"/>
      <c r="E13" s="8"/>
      <c r="F13" s="8"/>
      <c r="G13" s="8"/>
    </row>
    <row r="14" spans="1:7" ht="15">
      <c r="A14" s="1" t="s">
        <v>10</v>
      </c>
      <c r="B14" s="8">
        <v>375000</v>
      </c>
      <c r="C14" s="8">
        <v>115000</v>
      </c>
      <c r="D14" s="9">
        <v>260000</v>
      </c>
      <c r="E14" s="8">
        <v>375000</v>
      </c>
      <c r="F14" s="8"/>
      <c r="G14" s="8"/>
    </row>
    <row r="15" spans="1:7" ht="15">
      <c r="A15" s="1"/>
      <c r="B15" s="8"/>
      <c r="C15" s="8"/>
      <c r="D15" s="9"/>
      <c r="E15" s="8"/>
      <c r="F15" s="8"/>
      <c r="G15" s="8"/>
    </row>
    <row r="16" spans="1:7" ht="15">
      <c r="A16" s="1" t="s">
        <v>8</v>
      </c>
      <c r="B16" s="10">
        <f>SUM(C16:D16)</f>
        <v>2300000</v>
      </c>
      <c r="C16" s="10">
        <f>2000000+390000-15000-75000</f>
        <v>2300000</v>
      </c>
      <c r="D16" s="11"/>
      <c r="E16" s="10">
        <f>2390000-15000-75000</f>
        <v>2300000</v>
      </c>
      <c r="F16" s="10"/>
      <c r="G16" s="10"/>
    </row>
    <row r="17" spans="1:7" ht="15">
      <c r="A17" s="1"/>
      <c r="D17" s="12"/>
      <c r="F17" s="3"/>
      <c r="G17" s="10"/>
    </row>
    <row r="18" spans="1:7" ht="15" customHeight="1">
      <c r="A18" s="1" t="s">
        <v>15</v>
      </c>
      <c r="B18" s="10">
        <f>+C18+D18</f>
        <v>854000</v>
      </c>
      <c r="C18" s="10">
        <f>75000+135000</f>
        <v>210000</v>
      </c>
      <c r="D18" s="11">
        <f>500000+174000-30000</f>
        <v>644000</v>
      </c>
      <c r="E18" s="10">
        <v>310000</v>
      </c>
      <c r="F18" s="10">
        <v>544000</v>
      </c>
      <c r="G18" s="10"/>
    </row>
    <row r="19" spans="1:7" ht="15">
      <c r="A19" s="1"/>
      <c r="B19" s="10"/>
      <c r="C19" s="10"/>
      <c r="D19" s="11"/>
      <c r="E19" s="10"/>
      <c r="F19" s="10"/>
      <c r="G19" s="10"/>
    </row>
    <row r="20" spans="1:7" ht="15" customHeight="1">
      <c r="A20" s="1" t="s">
        <v>17</v>
      </c>
      <c r="B20" s="10">
        <v>280000</v>
      </c>
      <c r="C20" s="10"/>
      <c r="D20" s="11">
        <f>+F20+G20</f>
        <v>280000</v>
      </c>
      <c r="E20" s="10"/>
      <c r="F20" s="10">
        <v>136000</v>
      </c>
      <c r="G20" s="10">
        <v>144000</v>
      </c>
    </row>
    <row r="21" spans="1:7" ht="15" customHeight="1">
      <c r="A21" s="1"/>
      <c r="B21" s="10"/>
      <c r="C21" s="10"/>
      <c r="D21" s="11"/>
      <c r="E21" s="10"/>
      <c r="F21" s="10"/>
      <c r="G21" s="10"/>
    </row>
    <row r="22" spans="1:7" ht="15">
      <c r="A22" s="1" t="s">
        <v>2</v>
      </c>
      <c r="B22" s="10">
        <v>66000</v>
      </c>
      <c r="C22" s="10"/>
      <c r="D22" s="11">
        <v>66000</v>
      </c>
      <c r="E22" s="10"/>
      <c r="F22" s="10">
        <v>66000</v>
      </c>
      <c r="G22" s="10"/>
    </row>
    <row r="23" spans="1:7" ht="15">
      <c r="A23" s="1"/>
      <c r="B23" s="10"/>
      <c r="C23" s="10"/>
      <c r="D23" s="11"/>
      <c r="E23" s="10"/>
      <c r="F23" s="10"/>
      <c r="G23" s="10"/>
    </row>
    <row r="24" ht="15">
      <c r="E24" s="13"/>
    </row>
    <row r="25" spans="1:7" ht="15">
      <c r="A25" s="1"/>
      <c r="D25" s="12"/>
      <c r="E25" s="10"/>
      <c r="G25" s="10"/>
    </row>
    <row r="26" spans="1:7" ht="15">
      <c r="A26" s="14" t="s">
        <v>6</v>
      </c>
      <c r="B26" s="15">
        <f>SUM(B4:B23)</f>
        <v>6550000</v>
      </c>
      <c r="C26" s="15">
        <f>SUM(C4:C22)</f>
        <v>4950000</v>
      </c>
      <c r="D26" s="16">
        <f>SUM(D4:D23)</f>
        <v>1600000</v>
      </c>
      <c r="E26" s="17">
        <f>SUM(E4:E25)</f>
        <v>3459725</v>
      </c>
      <c r="F26" s="15">
        <f>SUM(F4:F23)</f>
        <v>1917912</v>
      </c>
      <c r="G26" s="15">
        <f>SUM(G4:G25)</f>
        <v>1172363</v>
      </c>
    </row>
    <row r="27" spans="1:7" ht="15">
      <c r="A27" s="14"/>
      <c r="B27" s="10"/>
      <c r="C27" s="10"/>
      <c r="D27" s="18"/>
      <c r="E27" s="18"/>
      <c r="F27" s="10"/>
      <c r="G27" s="10"/>
    </row>
    <row r="28" spans="1:7" ht="15">
      <c r="A28" s="2" t="s">
        <v>12</v>
      </c>
      <c r="B28" s="3"/>
      <c r="C28" s="3"/>
      <c r="D28" s="3"/>
      <c r="E28" s="3"/>
      <c r="F28" s="8"/>
      <c r="G28" s="8"/>
    </row>
    <row r="29" spans="1:7" ht="15">
      <c r="A29" s="3"/>
      <c r="B29" s="6" t="s">
        <v>4</v>
      </c>
      <c r="C29" s="5">
        <v>2012</v>
      </c>
      <c r="D29" s="5" t="s">
        <v>19</v>
      </c>
      <c r="E29" s="5" t="s">
        <v>20</v>
      </c>
      <c r="F29" s="8"/>
      <c r="G29" s="8"/>
    </row>
    <row r="30" spans="1:7" ht="15">
      <c r="A30" s="7" t="s">
        <v>0</v>
      </c>
      <c r="B30" s="9"/>
      <c r="C30" s="8"/>
      <c r="D30" s="8"/>
      <c r="E30" s="8"/>
      <c r="F30" s="3"/>
      <c r="G30" s="3"/>
    </row>
    <row r="31" spans="1:6" ht="15">
      <c r="A31" s="3"/>
      <c r="B31" s="9"/>
      <c r="C31" s="8"/>
      <c r="D31" s="8"/>
      <c r="E31" s="8"/>
      <c r="F31" s="19"/>
    </row>
    <row r="32" spans="1:5" ht="30">
      <c r="A32" s="1" t="s">
        <v>1</v>
      </c>
      <c r="B32" s="9">
        <v>1500000</v>
      </c>
      <c r="C32" s="8">
        <v>237294</v>
      </c>
      <c r="D32" s="8">
        <v>635184</v>
      </c>
      <c r="E32" s="8">
        <v>627522</v>
      </c>
    </row>
    <row r="33" spans="1:5" ht="15">
      <c r="A33" s="1"/>
      <c r="B33" s="9"/>
      <c r="C33" s="8"/>
      <c r="D33" s="8"/>
      <c r="E33" s="8"/>
    </row>
    <row r="34" spans="1:5" ht="15">
      <c r="A34" s="1" t="s">
        <v>16</v>
      </c>
      <c r="B34" s="9">
        <v>200000</v>
      </c>
      <c r="C34" s="8">
        <v>33333</v>
      </c>
      <c r="D34" s="8">
        <v>100000</v>
      </c>
      <c r="E34" s="8">
        <v>66667</v>
      </c>
    </row>
    <row r="35" spans="1:5" ht="15">
      <c r="A35" s="1"/>
      <c r="B35" s="9"/>
      <c r="C35" s="8"/>
      <c r="D35" s="8"/>
      <c r="E35" s="8"/>
    </row>
    <row r="36" spans="1:5" ht="15">
      <c r="A36" s="1" t="s">
        <v>18</v>
      </c>
      <c r="B36" s="9">
        <v>450000</v>
      </c>
      <c r="C36" s="8">
        <v>50000</v>
      </c>
      <c r="D36" s="8">
        <v>200000</v>
      </c>
      <c r="E36" s="8">
        <v>200000</v>
      </c>
    </row>
    <row r="37" spans="1:5" ht="15">
      <c r="A37" s="1"/>
      <c r="B37" s="9"/>
      <c r="C37" s="8"/>
      <c r="D37" s="8"/>
      <c r="E37" s="8"/>
    </row>
    <row r="38" spans="1:5" ht="15">
      <c r="A38" s="1" t="s">
        <v>7</v>
      </c>
      <c r="B38" s="9">
        <v>100000</v>
      </c>
      <c r="C38" s="8"/>
      <c r="D38" s="8">
        <v>100000</v>
      </c>
      <c r="E38" s="8"/>
    </row>
    <row r="39" spans="1:5" ht="15">
      <c r="A39" s="1"/>
      <c r="B39" s="9"/>
      <c r="C39" s="8"/>
      <c r="D39" s="8"/>
      <c r="E39" s="8"/>
    </row>
    <row r="40" spans="1:5" ht="15" customHeight="1">
      <c r="A40" s="1" t="s">
        <v>14</v>
      </c>
      <c r="B40" s="9">
        <v>75000</v>
      </c>
      <c r="C40" s="8">
        <v>75000</v>
      </c>
      <c r="D40" s="8"/>
      <c r="E40" s="8"/>
    </row>
    <row r="41" spans="1:5" ht="15">
      <c r="A41" s="1"/>
      <c r="B41" s="9"/>
      <c r="C41" s="8"/>
      <c r="D41" s="8"/>
      <c r="E41" s="8"/>
    </row>
    <row r="42" spans="1:5" ht="15">
      <c r="A42" s="1" t="s">
        <v>10</v>
      </c>
      <c r="B42" s="9">
        <v>115000</v>
      </c>
      <c r="C42" s="8">
        <v>115000</v>
      </c>
      <c r="D42" s="8"/>
      <c r="E42" s="8"/>
    </row>
    <row r="43" spans="1:5" ht="15">
      <c r="A43" s="1"/>
      <c r="B43" s="9"/>
      <c r="C43" s="8"/>
      <c r="D43" s="8"/>
      <c r="E43" s="8"/>
    </row>
    <row r="44" spans="1:5" ht="15">
      <c r="A44" s="1" t="s">
        <v>9</v>
      </c>
      <c r="B44" s="9">
        <f>2390000-15000-75000</f>
        <v>2300000</v>
      </c>
      <c r="C44" s="8">
        <f>2390000-15000-75000</f>
        <v>2300000</v>
      </c>
      <c r="D44" s="8"/>
      <c r="E44" s="8"/>
    </row>
    <row r="45" spans="1:5" ht="15">
      <c r="A45" s="1"/>
      <c r="B45" s="9"/>
      <c r="C45" s="8"/>
      <c r="D45" s="8"/>
      <c r="E45" s="8"/>
    </row>
    <row r="46" spans="1:5" ht="15" customHeight="1">
      <c r="A46" s="1" t="s">
        <v>15</v>
      </c>
      <c r="B46" s="9">
        <v>210000</v>
      </c>
      <c r="C46" s="8"/>
      <c r="D46" s="8">
        <v>210000</v>
      </c>
      <c r="E46" s="8"/>
    </row>
    <row r="47" spans="1:5" ht="15">
      <c r="A47" s="1"/>
      <c r="B47" s="9"/>
      <c r="C47" s="8"/>
      <c r="D47" s="8"/>
      <c r="E47" s="8"/>
    </row>
    <row r="48" spans="1:5" ht="15">
      <c r="A48" s="14" t="s">
        <v>6</v>
      </c>
      <c r="B48" s="20">
        <f>SUM(B32:B46)</f>
        <v>4950000</v>
      </c>
      <c r="C48" s="21">
        <f>SUM(C32:C46)</f>
        <v>2810627</v>
      </c>
      <c r="D48" s="21">
        <f>SUM(D32:D46)</f>
        <v>1245184</v>
      </c>
      <c r="E48" s="21">
        <f>SUM(E32:E44)</f>
        <v>894189</v>
      </c>
    </row>
    <row r="57" spans="2:7" ht="15">
      <c r="B57" s="3"/>
      <c r="C57" s="3"/>
      <c r="D57" s="3"/>
      <c r="E57" s="3"/>
      <c r="G57" s="19" t="s">
        <v>21</v>
      </c>
    </row>
    <row r="58" spans="1:5" ht="15">
      <c r="A58" s="2" t="s">
        <v>13</v>
      </c>
      <c r="B58" s="6" t="s">
        <v>5</v>
      </c>
      <c r="C58" s="5">
        <v>2012</v>
      </c>
      <c r="D58" s="5" t="s">
        <v>19</v>
      </c>
      <c r="E58" s="5" t="s">
        <v>20</v>
      </c>
    </row>
    <row r="59" spans="1:5" ht="15">
      <c r="A59" s="3"/>
      <c r="B59" s="9"/>
      <c r="C59" s="8"/>
      <c r="D59" s="8"/>
      <c r="E59" s="8"/>
    </row>
    <row r="60" spans="1:5" ht="15">
      <c r="A60" s="7" t="s">
        <v>0</v>
      </c>
      <c r="B60" s="9"/>
      <c r="C60" s="8"/>
      <c r="D60" s="8"/>
      <c r="E60" s="8"/>
    </row>
    <row r="61" spans="1:2" ht="15">
      <c r="A61" s="3"/>
      <c r="B61" s="12"/>
    </row>
    <row r="62" spans="1:5" ht="15" customHeight="1">
      <c r="A62" s="1" t="s">
        <v>1</v>
      </c>
      <c r="B62" s="9">
        <f>SUM(C62:E62)</f>
        <v>350000</v>
      </c>
      <c r="C62" s="8">
        <f>316392*0.25</f>
        <v>79098</v>
      </c>
      <c r="D62" s="8">
        <v>136728</v>
      </c>
      <c r="E62" s="8">
        <v>134174</v>
      </c>
    </row>
    <row r="63" spans="1:5" ht="15">
      <c r="A63" s="1"/>
      <c r="B63" s="12"/>
      <c r="D63" s="8"/>
      <c r="E63" s="8"/>
    </row>
    <row r="64" spans="1:5" ht="15">
      <c r="A64" s="1" t="s">
        <v>10</v>
      </c>
      <c r="B64" s="9">
        <v>260000</v>
      </c>
      <c r="C64" s="8">
        <v>260000</v>
      </c>
      <c r="D64" s="8"/>
      <c r="E64" s="8"/>
    </row>
    <row r="65" spans="1:5" ht="15">
      <c r="A65" s="1"/>
      <c r="B65" s="12"/>
      <c r="E65" s="10"/>
    </row>
    <row r="66" spans="1:5" ht="15" customHeight="1">
      <c r="A66" s="1" t="s">
        <v>15</v>
      </c>
      <c r="B66" s="11">
        <f>644000</f>
        <v>644000</v>
      </c>
      <c r="C66" s="10">
        <v>310000</v>
      </c>
      <c r="D66" s="18">
        <f>B66-C66</f>
        <v>334000</v>
      </c>
      <c r="E66" s="8"/>
    </row>
    <row r="67" spans="1:2" ht="15">
      <c r="A67" s="1"/>
      <c r="B67" s="12"/>
    </row>
    <row r="68" spans="1:5" ht="15" customHeight="1">
      <c r="A68" s="1" t="s">
        <v>17</v>
      </c>
      <c r="B68" s="11">
        <v>280000</v>
      </c>
      <c r="C68" s="18"/>
      <c r="D68" s="10">
        <v>136000</v>
      </c>
      <c r="E68" s="10">
        <v>144000</v>
      </c>
    </row>
    <row r="69" spans="1:5" ht="15" customHeight="1">
      <c r="A69" s="1"/>
      <c r="B69" s="11"/>
      <c r="C69" s="18"/>
      <c r="D69" s="10"/>
      <c r="E69" s="10"/>
    </row>
    <row r="70" spans="1:5" ht="15">
      <c r="A70" s="1" t="s">
        <v>2</v>
      </c>
      <c r="B70" s="9">
        <v>66000</v>
      </c>
      <c r="C70" s="8"/>
      <c r="D70" s="8">
        <v>66000</v>
      </c>
      <c r="E70" s="3"/>
    </row>
    <row r="71" spans="1:5" ht="15">
      <c r="A71" s="1"/>
      <c r="B71" s="9"/>
      <c r="C71" s="8"/>
      <c r="D71" s="8"/>
      <c r="E71" s="3"/>
    </row>
    <row r="72" spans="1:5" ht="15">
      <c r="A72" s="14" t="s">
        <v>6</v>
      </c>
      <c r="B72" s="20">
        <f>SUM(B62:B70)</f>
        <v>1600000</v>
      </c>
      <c r="C72" s="21">
        <f>SUM(C62:C70)</f>
        <v>649098</v>
      </c>
      <c r="D72" s="21">
        <f>SUM(D62:D70)</f>
        <v>672728</v>
      </c>
      <c r="E72" s="21">
        <f>SUM(E62:E69)</f>
        <v>278174</v>
      </c>
    </row>
  </sheetData>
  <sheetProtection/>
  <printOptions/>
  <pageMargins left="0.7" right="0.7" top="1.4583333333333333" bottom="0.75" header="0.3" footer="0.3"/>
  <pageSetup horizontalDpi="600" verticalDpi="600" orientation="landscape" scale="91" r:id="rId2"/>
  <headerFooter>
    <oddHeader>&amp;C&amp;G
&amp;"-,Bold" Veterans and Human Services Levy Fund Balance Allocation Plan&amp;R&amp;"-,Bold"Revised Attachment B
August 21, 2012</oddHeader>
    <oddFooter>&amp;LPrepared by the Department of Community and Human Services&amp;RPage &amp;P of &amp;N</oddFooter>
  </headerFooter>
  <rowBreaks count="2" manualBreakCount="2">
    <brk id="27" max="255" man="1"/>
    <brk id="5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gayd</dc:creator>
  <cp:keywords/>
  <dc:description/>
  <cp:lastModifiedBy>Calderon, A.</cp:lastModifiedBy>
  <cp:lastPrinted>2012-06-01T19:49:48Z</cp:lastPrinted>
  <dcterms:created xsi:type="dcterms:W3CDTF">2012-05-07T18:27:59Z</dcterms:created>
  <dcterms:modified xsi:type="dcterms:W3CDTF">2012-08-21T17:52:59Z</dcterms:modified>
  <cp:category/>
  <cp:version/>
  <cp:contentType/>
  <cp:contentStatus/>
</cp:coreProperties>
</file>