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035" windowHeight="12270" activeTab="0"/>
  </bookViews>
  <sheets>
    <sheet name="Fiscal Note"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123Graph_A" hidden="1">'[7]BurienAcc'!#REF!</definedName>
    <definedName name="__123Graph_B" hidden="1">'[7]BurienAcc'!#REF!</definedName>
    <definedName name="__123Graph_C" hidden="1">'[7]BurienAcc'!#REF!</definedName>
    <definedName name="__123Graph_D" hidden="1">'[7]BurienAcc'!#REF!</definedName>
    <definedName name="__123Graph_X" hidden="1">'[7]CovAcc'!#REF!</definedName>
    <definedName name="_Order1" hidden="1">255</definedName>
    <definedName name="_Regression_Out" hidden="1">'[8]Variance'!#REF!</definedName>
    <definedName name="_Regression_X" hidden="1">'[8]Variance'!#REF!</definedName>
    <definedName name="_Regression_Y" hidden="1">'[8]Variance'!#REF!</definedName>
    <definedName name="_RegressionOut" hidden="1">'[8]Variance'!#REF!</definedName>
    <definedName name="_RegressionX" hidden="1">'[8]Variance'!#REF!</definedName>
    <definedName name="_RegressionY" hidden="1">'[8]Variance'!#REF!</definedName>
    <definedName name="A">"Adopted"</definedName>
    <definedName name="aaa" hidden="1">{"Dis",#N/A,FALSE,"ReorgRevisted"}</definedName>
    <definedName name="admin">#REF!</definedName>
    <definedName name="AFIS_new_construction">'[5]Exec NC'!#REF!</definedName>
    <definedName name="Alaska_s_Subs">#REF!</definedName>
    <definedName name="AV_under_I_722">'[5]Exec NC'!#REF!</definedName>
    <definedName name="Average_AV_2001_Countywide">'[5]Exec NC'!#REF!</definedName>
    <definedName name="Average_House_AV">'[5]Exec NC'!#REF!</definedName>
    <definedName name="bbb" hidden="1">{"NonWhole",#N/A,FALSE,"ReorgRevisted"}</definedName>
    <definedName name="BSBPons">#REF!</definedName>
    <definedName name="CA">'[14]GAL model'!$N$2</definedName>
    <definedName name="CA_2010">'[14]GAL model'!$N$3</definedName>
    <definedName name="CA_2011">'[14]GAL model'!$O$3</definedName>
    <definedName name="CA_2012">'[14]GAL model'!$P$3</definedName>
    <definedName name="CA_2013">'[14]GAL model'!$Q$3</definedName>
    <definedName name="CA_2014">'[14]GAL model'!$R$3</definedName>
    <definedName name="CA_2015">'[14]GAL model'!$S$3</definedName>
    <definedName name="CA_2016">'[14]GAL model'!$T$3</definedName>
    <definedName name="CA_2017">'[14]GAL model'!$U$3</definedName>
    <definedName name="CA_2018">'[14]GAL model'!$V$3</definedName>
    <definedName name="CA_2019">'[14]GAL model'!$W$3</definedName>
    <definedName name="CA_2020">'[14]GAL model'!$X$3</definedName>
    <definedName name="CA_2021">'[14]GAL model'!$Y$3</definedName>
    <definedName name="CA_2022">'[14]GAL model'!$Z$3</definedName>
    <definedName name="CA_2023">'[14]GAL model'!$AA$3</definedName>
    <definedName name="CA_2024">'[14]GAL model'!$AB$3</definedName>
    <definedName name="CA_2025">'[14]GAL model'!$AC$3</definedName>
    <definedName name="CA_2026">'[14]GAL model'!$AD$3</definedName>
    <definedName name="CA_2027">'[14]GAL model'!$AE$3</definedName>
    <definedName name="CA_2028">'[14]GAL model'!$AF$3</definedName>
    <definedName name="CA_2029">'[14]GAL model'!$AG$3</definedName>
    <definedName name="Caffe_Appassionato">#REF!</definedName>
    <definedName name="collection_rate">'[5]Exec NC'!#REF!</definedName>
    <definedName name="Commuter_Comforts">#REF!</definedName>
    <definedName name="ddd" hidden="1">{"cxtransfer",#N/A,FALSE,"ReorgRevisted"}</definedName>
    <definedName name="diesel_gallons_03">'[13]Fuel Forecast and Variables'!#REF!</definedName>
    <definedName name="diesel_gallons_04">'[13]Fuel Forecast and Variables'!#REF!</definedName>
    <definedName name="diesel_gallons_05">'[16]Fuel Forecast and Variables'!#REF!</definedName>
    <definedName name="diesel_gallons_24">'[15]Fuel Forecast and Variables'!#REF!</definedName>
    <definedName name="diesel_gallons_25">'[15]Fuel Forecast and Variables'!#REF!</definedName>
    <definedName name="diesel_gallons_26">'[15]Fuel Forecast and Variables'!#REF!</definedName>
    <definedName name="diesel_gallons_27">'[15]Fuel Forecast and Variables'!#REF!</definedName>
    <definedName name="diesel_gallons_28">'[15]Fuel Forecast and Variables'!#REF!</definedName>
    <definedName name="diesel_gallons_29">'[15]Fuel Forecast and Variables'!#REF!</definedName>
    <definedName name="Do_Comp">'[10]Macros'!$A$1</definedName>
    <definedName name="Docomp">'[10]Macros'!$A$1</definedName>
    <definedName name="dsl_price_03">'[13]Fuel Forecast and Variables'!#REF!</definedName>
    <definedName name="dsl_price_04">'[13]Fuel Forecast and Variables'!#REF!</definedName>
    <definedName name="dsl_price_05">'[16]Fuel Forecast and Variables'!#REF!</definedName>
    <definedName name="dsl_price_24">'[15]Fuel Forecast and Variables'!#REF!</definedName>
    <definedName name="dsl_price_25">'[15]Fuel Forecast and Variables'!#REF!</definedName>
    <definedName name="dsl_price_26">'[15]Fuel Forecast and Variables'!#REF!</definedName>
    <definedName name="dsl_price_27">'[15]Fuel Forecast and Variables'!#REF!</definedName>
    <definedName name="dsl_price_28">'[15]Fuel Forecast and Variables'!#REF!</definedName>
    <definedName name="dsl_price_29">'[15]Fuel Forecast and Variables'!#REF!</definedName>
    <definedName name="Edit_Comp">#REF!</definedName>
    <definedName name="eee" hidden="1">{"Dis",#N/A,FALSE,"ReorgRevisted"}</definedName>
    <definedName name="ert" hidden="1">{"NonWhole",#N/A,FALSE,"ReorgRevisted"}</definedName>
    <definedName name="EssOptions">"A3100001100130001000001100000_01000"</definedName>
    <definedName name="expinfl">#REF!</definedName>
    <definedName name="fff" hidden="1">{"NonWhole",#N/A,FALSE,"ReorgRevisted"}</definedName>
    <definedName name="Form2BRepDetailRL" hidden="1">{"Whole",#N/A,FALSE,"ReorgRevisted"}</definedName>
    <definedName name="gas_gallons_03">'[13]Fuel Forecast and Variables'!#REF!</definedName>
    <definedName name="gas_gallons_04">'[13]Fuel Forecast and Variables'!#REF!</definedName>
    <definedName name="gas_gallons_05">'[16]Fuel Forecast and Variables'!#REF!</definedName>
    <definedName name="gas_gallons_24">'[15]Fuel Forecast and Variables'!#REF!</definedName>
    <definedName name="gas_gallons_25">'[15]Fuel Forecast and Variables'!#REF!</definedName>
    <definedName name="gas_gallons_26">'[15]Fuel Forecast and Variables'!#REF!</definedName>
    <definedName name="gas_gallons_27">'[15]Fuel Forecast and Variables'!#REF!</definedName>
    <definedName name="gas_gallons_28">'[15]Fuel Forecast and Variables'!#REF!</definedName>
    <definedName name="gas_gallons_29">'[15]Fuel Forecast and Variables'!#REF!</definedName>
    <definedName name="gas_price_03">'[13]Fuel Forecast and Variables'!#REF!</definedName>
    <definedName name="gas_price_04">'[13]Fuel Forecast and Variables'!#REF!</definedName>
    <definedName name="gas_price_05">'[16]Fuel Forecast and Variables'!#REF!</definedName>
    <definedName name="gas_price_24">'[15]Fuel Forecast and Variables'!#REF!</definedName>
    <definedName name="gas_price_25">'[15]Fuel Forecast and Variables'!#REF!</definedName>
    <definedName name="gas_price_26">'[15]Fuel Forecast and Variables'!#REF!</definedName>
    <definedName name="gas_price_27">'[15]Fuel Forecast and Variables'!#REF!</definedName>
    <definedName name="gas_price_28">'[15]Fuel Forecast and Variables'!#REF!</definedName>
    <definedName name="gas_price_29">'[15]Fuel Forecast and Variables'!#REF!</definedName>
    <definedName name="ggg" hidden="1">{"Dis",#N/A,FALSE,"ReorgRevisted"}</definedName>
    <definedName name="hhh" hidden="1">{"Whole",#N/A,FALSE,"ReorgRevisted"}</definedName>
    <definedName name="I_722">'[5]Exec NC'!#REF!</definedName>
    <definedName name="iii" hidden="1">{"Whole",#N/A,FALSE,"ReorgRevisted"}</definedName>
    <definedName name="infl95">'[2]EXP'!#REF!</definedName>
    <definedName name="inflator">#REF!</definedName>
    <definedName name="jjj" hidden="1">{"cxtransfer",#N/A,FALSE,"ReorgRevisted"}</definedName>
    <definedName name="KC_Share">#REF!</definedName>
    <definedName name="kkk" hidden="1">{"NonWhole",#N/A,FALSE,"ReorgRevisted"}</definedName>
    <definedName name="lid_lift_method">'[5]Exec NC'!#REF!</definedName>
    <definedName name="lll" hidden="1">{"Dis",#N/A,FALSE,"ReorgRevisted"}</definedName>
    <definedName name="Marine_Refund_Per">'[9]REVII Model'!$H$18/'[9]REVII Model'!$H$17</definedName>
    <definedName name="Matt_s_Chili_Dogs">#REF!</definedName>
    <definedName name="mc">(10^6)</definedName>
    <definedName name="McDonalds">#REF!</definedName>
    <definedName name="million">10^6</definedName>
    <definedName name="millions_conv">-(10^6)</definedName>
    <definedName name="mmm" hidden="1">{"Whole",#N/A,FALSE,"ReorgRevisted"}</definedName>
    <definedName name="new_AFIS">'[5]Exec NC'!#REF!</definedName>
    <definedName name="New_construction_adjustment">'[5]Exec NC'!#REF!</definedName>
    <definedName name="newrate">#REF!</definedName>
    <definedName name="nnn" hidden="1">{"Dis",#N/A,FALSE,"ReorgRevisted"}</definedName>
    <definedName name="ok" hidden="1">{"NonWhole",#N/A,FALSE,"ReorgRevisted"}</definedName>
    <definedName name="old_AV">'[5]Exec NC'!#REF!</definedName>
    <definedName name="old_nc">'[5]Exec NC'!#REF!</definedName>
    <definedName name="oldrate">#REF!</definedName>
    <definedName name="ook" hidden="1">{"Whole",#N/A,FALSE,"ReorgRevisted"}</definedName>
    <definedName name="ooo" hidden="1">{"cxtransfer",#N/A,FALSE,"ReorgRevisted"}</definedName>
    <definedName name="ppp" hidden="1">{"NonWhole",#N/A,FALSE,"ReorgRevisted"}</definedName>
    <definedName name="_xlnm.Print_Area" localSheetId="0">'Fiscal Note'!$A$1:$H$49</definedName>
    <definedName name="print_titles_old">'[5]Exec NC'!$27:$27,'[5]Exec NC'!$A:$A</definedName>
    <definedName name="Projected_Rents_per_Proposals">#REF!</definedName>
    <definedName name="PWAdmin">#REF!</definedName>
    <definedName name="qqq" hidden="1">{"cxtransfer",#N/A,FALSE,"ReorgRevisted"}</definedName>
    <definedName name="qwe" hidden="1">{"Whole",#N/A,FALSE,"ReorgRevisted"}</definedName>
    <definedName name="Radios" hidden="1">{"cxtransfer",#N/A,FALSE,"ReorgRevisted"}</definedName>
    <definedName name="RECORDER">'[10]Macros'!$A$88:$A$16384</definedName>
    <definedName name="Recorder_A">'[10]Macros'!$A$88:$A$16384</definedName>
    <definedName name="Regular_levy_assessed_value">'[5]Exec NC'!#REF!</definedName>
    <definedName name="reimb">#REF!</definedName>
    <definedName name="rrr" hidden="1">{"Whole",#N/A,FALSE,"ReorgRevisted"}</definedName>
    <definedName name="rtl_dsl_price_03">'[13]Fuel Forecast and Variables'!#REF!</definedName>
    <definedName name="rtl_dsl_price_04">'[13]Fuel Forecast and Variables'!#REF!</definedName>
    <definedName name="rtl_dsl_price_05">'[16]Fuel Forecast and Variables'!#REF!</definedName>
    <definedName name="rty" hidden="1">{"Dis",#N/A,FALSE,"ReorgRevisted"}</definedName>
    <definedName name="Sea_Share">#REF!</definedName>
    <definedName name="smg">135</definedName>
    <definedName name="sortbase">#REF!</definedName>
    <definedName name="sss" hidden="1">{"Whole",#N/A,FALSE,"ReorgRevisted"}</definedName>
    <definedName name="Table__45.__Light_Duty_Vehicle_Sales_by_Technology_Type">'[12]supple3'!$A$1122</definedName>
    <definedName name="Table__46.__Light_Duty_Vehicle_Stock_by_Technology_Type">'[12]supple3'!$A$1206</definedName>
    <definedName name="Table__47.__Light_Duty_Vehicle_Miles_per_Gallon_by_Technology_Type">'[12]supple3'!$A$1287</definedName>
    <definedName name="Table__48.__Light_Duty_Vehicle_Miles_Traveled_by_Technology_Type">'[12]supple3'!$A$1371</definedName>
    <definedName name="table_i722">'[5]Exec NC'!#REF!</definedName>
    <definedName name="TEST" hidden="1">{"Whole",#N/A,FALSE,"ReorgRevisted"}</definedName>
    <definedName name="toggle_98_refund">'[5]Exec NC'!#REF!</definedName>
    <definedName name="totsal">#REF!</definedName>
    <definedName name="ttt" hidden="1">{"cxtransfer",#N/A,FALSE,"ReorgRevisted"}</definedName>
    <definedName name="tyu" hidden="1">{"Whole",#N/A,FALSE,"ReorgRevisted"}</definedName>
    <definedName name="uuu" hidden="1">{"Dis",#N/A,FALSE,"ReorgRevisted"}</definedName>
    <definedName name="vvv" hidden="1">{"cxtransfer",#N/A,FALSE,"ReorgRevisted"}</definedName>
    <definedName name="wer" hidden="1">{"cxtransfer",#N/A,FALSE,"ReorgRevisted"}</definedName>
    <definedName name="World_Wrapps">#REF!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ww" hidden="1">{"NonWhole",#N/A,FALSE,"ReorgRevisted"}</definedName>
    <definedName name="x" hidden="1">{"Dis",#N/A,FALSE,"ReorgRevisted"}</definedName>
    <definedName name="xxx" hidden="1">{"Whole",#N/A,FALSE,"ReorgRevisted"}</definedName>
    <definedName name="yyy" hidden="1">{"NonWhole",#N/A,FALSE,"ReorgRevisted"}</definedName>
    <definedName name="zzz" hidden="1">{"Whole",#N/A,FALSE,"ReorgRevisted"}</definedName>
  </definedNames>
  <calcPr fullCalcOnLoad="1"/>
</workbook>
</file>

<file path=xl/sharedStrings.xml><?xml version="1.0" encoding="utf-8"?>
<sst xmlns="http://schemas.openxmlformats.org/spreadsheetml/2006/main" count="52" uniqueCount="39">
  <si>
    <t>FISCAL NOTE</t>
  </si>
  <si>
    <t xml:space="preserve">Ordinance/Motion No.  </t>
  </si>
  <si>
    <t xml:space="preserve">Title:   </t>
  </si>
  <si>
    <t>Benson Hill Annexation Roads Operating Budget Reductions</t>
  </si>
  <si>
    <t>Affected Agency and/or Agencies: DOT - Road Services Division</t>
  </si>
  <si>
    <t>Note Prepared By: Greg Scharrer, Road Services, Budget and Systems Manager</t>
  </si>
  <si>
    <t xml:space="preserve">Note Reviewed By: Krista Camenzind, Budget Analyst, OFM </t>
  </si>
  <si>
    <t>Impact of the above legislation on the fiscal affairs of King County is estimated to be:</t>
  </si>
  <si>
    <t>Revenue to:</t>
  </si>
  <si>
    <t>Fund Title</t>
  </si>
  <si>
    <t xml:space="preserve">Fund </t>
  </si>
  <si>
    <t xml:space="preserve">Revenue </t>
  </si>
  <si>
    <t>Current Year</t>
  </si>
  <si>
    <t>1st Year</t>
  </si>
  <si>
    <t>2nd Year</t>
  </si>
  <si>
    <t>3rd Year</t>
  </si>
  <si>
    <t>Code</t>
  </si>
  <si>
    <t>Source</t>
  </si>
  <si>
    <t xml:space="preserve">  Road Fund</t>
  </si>
  <si>
    <t>Road Levy Property Taxes</t>
  </si>
  <si>
    <t xml:space="preserve">TOTAL </t>
  </si>
  <si>
    <t>Expenditures from:</t>
  </si>
  <si>
    <t>Department</t>
  </si>
  <si>
    <t>2008 *</t>
  </si>
  <si>
    <t>DOT - Road Services</t>
  </si>
  <si>
    <t>TOTAL</t>
  </si>
  <si>
    <t xml:space="preserve">* Includes $1,5 million reduction to the CIP Construction transfer that together with the other reductions </t>
  </si>
  <si>
    <t>and the property tax loss brings the Road Fund ending fund balance to 33% of target.</t>
  </si>
  <si>
    <t>Expenditures by Categories</t>
  </si>
  <si>
    <t>Salaries &amp; Benefits</t>
  </si>
  <si>
    <t>Supplies &amp; Services</t>
  </si>
  <si>
    <t xml:space="preserve">Capital Outlay </t>
  </si>
  <si>
    <t>Other (Road Construction Transfer)</t>
  </si>
  <si>
    <t>Assumptions:</t>
  </si>
  <si>
    <t xml:space="preserve">Property tax loss in 2008  due to 10 month transfer of taxes collected on behalf of the City of Renton in the </t>
  </si>
  <si>
    <t>annexation area prior to the properties moving to the Renton taxing district beginning in 2009.</t>
  </si>
  <si>
    <t>Expenditures assume reduction of 10 months of service for the Benson Hill service area at current</t>
  </si>
  <si>
    <t>road maintenance and traffic operations service levels in 2008.  Expenditure reductions are annualized in 2009.</t>
  </si>
  <si>
    <t>Out year inflationary growth is 3.2%</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</si>
</sst>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 ;\(#,##0\)"/>
    <numFmt numFmtId="166" formatCode="\(0\)"/>
    <numFmt numFmtId="167" formatCode="0.0%"/>
    <numFmt numFmtId="168" formatCode="_(&quot;$&quot;* #,##0_);_(&quot;$&quot;* \(#,##0\);_(&quot;$&quot;* &quot;-&quot;??_);_(@_)"/>
    <numFmt numFmtId="169" formatCode="0000"/>
    <numFmt numFmtId="170" formatCode="&quot;$&quot;#,##0.0_);\(&quot;$&quot;#,##0.0\)"/>
    <numFmt numFmtId="171" formatCode="0.0"/>
    <numFmt numFmtId="172" formatCode="0000.00"/>
    <numFmt numFmtId="173" formatCode="000"/>
    <numFmt numFmtId="174" formatCode="&quot;$&quot;#,##0.00"/>
    <numFmt numFmtId="175" formatCode="_(&quot;$&quot;* #,##0.0_);_(&quot;$&quot;* \(#,##0.0\);_(&quot;$&quot;* &quot;-&quot;??_);_(@_)"/>
    <numFmt numFmtId="176" formatCode="_(&quot;$&quot;* #,##0.000_);_(&quot;$&quot;* \(#,##0.000\);_(&quot;$&quot;* &quot;-&quot;??_);_(@_)"/>
    <numFmt numFmtId="177" formatCode="0.000"/>
    <numFmt numFmtId="178" formatCode="0.0000"/>
    <numFmt numFmtId="179" formatCode="0.0000000"/>
    <numFmt numFmtId="180" formatCode="0.000000"/>
    <numFmt numFmtId="181" formatCode="0.00000"/>
    <numFmt numFmtId="182" formatCode="0.000%"/>
    <numFmt numFmtId="183" formatCode="#,##0\ ;[Red]\(#,##0\)"/>
    <numFmt numFmtId="184" formatCode="#,##0.00000\ ;\(#,##0.00000\)"/>
    <numFmt numFmtId="185" formatCode="#,##0.0000\ ;\(#,##0.0000\)"/>
    <numFmt numFmtId="186" formatCode="#"/>
    <numFmt numFmtId="187" formatCode="m/d/yy\ \ h:mm"/>
    <numFmt numFmtId="188" formatCode="_(* #,##0_);_(* \(#,##0\);_(* &quot;-&quot;??_);_(@_)"/>
    <numFmt numFmtId="189" formatCode="#,##0.00\ ;\(#,##0.00\)"/>
    <numFmt numFmtId="190" formatCode="mmmm\-yy"/>
    <numFmt numFmtId="191" formatCode="yyyy"/>
    <numFmt numFmtId="192" formatCode="_(* #,##0.0_);_(* \(#,##0.0\);_(* &quot;-&quot;??_);_(@_)"/>
    <numFmt numFmtId="193" formatCode="#,##0;\(#,##0\)"/>
    <numFmt numFmtId="194" formatCode="#,##0\ ;\(&quot;$&quot;#,##0\)"/>
    <numFmt numFmtId="195" formatCode="#,##0.000\ ;\(&quot;$&quot;#,##0.000\)"/>
    <numFmt numFmtId="196" formatCode="#,##0.00\ ;\(&quot;$&quot;#,##0.00\)"/>
    <numFmt numFmtId="197" formatCode="mmm\-yyyy"/>
    <numFmt numFmtId="198" formatCode="mmm\ dd\,\ yyyy"/>
    <numFmt numFmtId="199" formatCode="m/d/yy\ h:mm"/>
    <numFmt numFmtId="200" formatCode="#,##0.0"/>
    <numFmt numFmtId="201" formatCode="&quot;$&quot;#,##0.000"/>
    <numFmt numFmtId="202" formatCode="&quot;$&quot;#,##0.0000_);\(&quot;$&quot;#,##0.0000\)"/>
    <numFmt numFmtId="203" formatCode="&quot;$&quot;#,##0.0"/>
    <numFmt numFmtId="204" formatCode="&quot;$&quot;#,##0.0000"/>
    <numFmt numFmtId="205" formatCode="General_)"/>
    <numFmt numFmtId="206" formatCode="&quot;$&quot;#,##0\ ;\(&quot;$&quot;#,##0\)"/>
    <numFmt numFmtId="207" formatCode="#,##0.0,;\(#,##0.0,\)"/>
    <numFmt numFmtId="208" formatCode="###,###"/>
    <numFmt numFmtId="209" formatCode="&quot;Yes&quot;;&quot;Yes&quot;;&quot;No&quot;"/>
    <numFmt numFmtId="210" formatCode="&quot;True&quot;;&quot;True&quot;;&quot;False&quot;"/>
    <numFmt numFmtId="211" formatCode="&quot;On&quot;;&quot;On&quot;;&quot;Off&quot;"/>
    <numFmt numFmtId="212" formatCode="[$€-2]\ #,##0.00_);[Red]\([$€-2]\ #,##0.00\)"/>
  </numFmts>
  <fonts count="19">
    <font>
      <sz val="10"/>
      <name val="Arial"/>
      <family val="0"/>
    </font>
    <font>
      <b/>
      <sz val="10"/>
      <name val="Arial"/>
      <family val="0"/>
    </font>
    <font>
      <i/>
      <sz val="10"/>
      <name val="Arial"/>
      <family val="0"/>
    </font>
    <font>
      <b/>
      <i/>
      <sz val="10"/>
      <name val="Arial"/>
      <family val="0"/>
    </font>
    <font>
      <sz val="8"/>
      <name val="Arial"/>
      <family val="0"/>
    </font>
    <font>
      <sz val="10"/>
      <name val="MS Sans Serif"/>
      <family val="0"/>
    </font>
    <font>
      <b/>
      <sz val="8"/>
      <name val="Arial"/>
      <family val="2"/>
    </font>
    <font>
      <b/>
      <sz val="8"/>
      <color indexed="10"/>
      <name val="Arial"/>
      <family val="0"/>
    </font>
    <font>
      <sz val="9"/>
      <name val="Arial"/>
      <family val="2"/>
    </font>
    <font>
      <b/>
      <i/>
      <sz val="9"/>
      <name val="Arial"/>
      <family val="0"/>
    </font>
    <font>
      <sz val="10"/>
      <color indexed="8"/>
      <name val="ARIAL"/>
      <family val="0"/>
    </font>
    <font>
      <sz val="12"/>
      <name val="Arial"/>
      <family val="0"/>
    </font>
    <font>
      <u val="single"/>
      <sz val="10"/>
      <color indexed="36"/>
      <name val="Arial"/>
      <family val="0"/>
    </font>
    <font>
      <sz val="6"/>
      <name val="Small Fonts"/>
      <family val="0"/>
    </font>
    <font>
      <u val="single"/>
      <sz val="10"/>
      <color indexed="12"/>
      <name val="Arial"/>
      <family val="0"/>
    </font>
    <font>
      <b/>
      <sz val="12"/>
      <name val="Arial"/>
      <family val="0"/>
    </font>
    <font>
      <sz val="10.5"/>
      <name val="Univers"/>
      <family val="2"/>
    </font>
    <font>
      <sz val="9"/>
      <name val="Univers"/>
      <family val="2"/>
    </font>
    <font>
      <sz val="10"/>
      <name val="Univers"/>
      <family val="0"/>
    </font>
  </fonts>
  <fills count="6">
    <fill>
      <patternFill/>
    </fill>
    <fill>
      <patternFill patternType="gray125"/>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22"/>
        <bgColor indexed="64"/>
      </patternFill>
    </fill>
  </fills>
  <borders count="34">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color indexed="39"/>
      </top>
      <bottom>
        <color indexed="63"/>
      </bottom>
    </border>
    <border>
      <left style="medium">
        <color indexed="39"/>
      </left>
      <right>
        <color indexed="63"/>
      </right>
      <top style="medium">
        <color indexed="39"/>
      </top>
      <bottom>
        <color indexed="63"/>
      </bottom>
    </border>
    <border>
      <left>
        <color indexed="39"/>
      </left>
      <right>
        <color indexed="63"/>
      </right>
      <top>
        <color indexed="63"/>
      </top>
      <bottom style="medium">
        <color indexed="39"/>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double"/>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double"/>
      <right>
        <color indexed="63"/>
      </right>
      <top style="thin"/>
      <bottom>
        <color indexed="63"/>
      </bottom>
    </border>
    <border>
      <left style="thin"/>
      <right style="thin"/>
      <top style="thin"/>
      <bottom>
        <color indexed="63"/>
      </bottom>
    </border>
    <border>
      <left style="thin"/>
      <right style="double"/>
      <top style="thin"/>
      <bottom>
        <color indexed="63"/>
      </bottom>
    </border>
    <border>
      <left style="double"/>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double"/>
      <top>
        <color indexed="63"/>
      </top>
      <bottom style="thin"/>
    </border>
    <border>
      <left style="double"/>
      <right>
        <color indexed="63"/>
      </right>
      <top style="thin"/>
      <bottom style="thin"/>
    </border>
    <border>
      <left>
        <color indexed="63"/>
      </left>
      <right style="thin"/>
      <top style="thin"/>
      <bottom style="thin"/>
    </border>
    <border>
      <left style="thin"/>
      <right style="thin"/>
      <top style="thin"/>
      <bottom style="thin"/>
    </border>
    <border>
      <left style="thin"/>
      <right style="double"/>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style="double"/>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s>
  <cellStyleXfs count="66">
    <xf numFmtId="0" fontId="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37" fontId="4" fillId="0" borderId="0">
      <alignment/>
      <protection/>
    </xf>
    <xf numFmtId="0" fontId="5" fillId="0" borderId="0">
      <alignment/>
      <protection/>
    </xf>
    <xf numFmtId="205" fontId="6" fillId="0" borderId="0">
      <alignment/>
      <protection/>
    </xf>
    <xf numFmtId="188" fontId="6" fillId="0" borderId="0">
      <alignment/>
      <protection/>
    </xf>
    <xf numFmtId="205" fontId="7" fillId="0" borderId="0">
      <alignment horizontal="center"/>
      <protection/>
    </xf>
    <xf numFmtId="0" fontId="4" fillId="0" borderId="1" applyNumberFormat="0" applyFont="0" applyAlignment="0">
      <protection/>
    </xf>
    <xf numFmtId="0" fontId="8" fillId="0" borderId="0">
      <alignment horizontal="center"/>
      <protection/>
    </xf>
    <xf numFmtId="205" fontId="9" fillId="0" borderId="0">
      <alignment horizontal="center"/>
      <protection/>
    </xf>
    <xf numFmtId="0" fontId="4" fillId="0" borderId="2" applyNumberFormat="0" applyFont="0" applyAlignment="0" applyProtection="0"/>
    <xf numFmtId="43" fontId="0" fillId="0" borderId="0" applyFont="0" applyFill="0" applyBorder="0" applyAlignment="0" applyProtection="0"/>
    <xf numFmtId="41" fontId="0" fillId="0" borderId="0" applyFont="0" applyFill="0" applyBorder="0" applyAlignment="0" applyProtection="0"/>
    <xf numFmtId="3"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6" fontId="11" fillId="0" borderId="0" applyFont="0" applyFill="0" applyBorder="0" applyAlignment="0" applyProtection="0"/>
    <xf numFmtId="0" fontId="11" fillId="0" borderId="0" applyFont="0" applyFill="0" applyBorder="0" applyAlignment="0" applyProtection="0"/>
    <xf numFmtId="199" fontId="0" fillId="0" borderId="0" applyFont="0" applyFill="0" applyBorder="0" applyAlignment="0" applyProtection="0"/>
    <xf numFmtId="2" fontId="11" fillId="0" borderId="0" applyFont="0" applyFill="0" applyBorder="0" applyAlignment="0" applyProtection="0"/>
    <xf numFmtId="0" fontId="12" fillId="0" borderId="0" applyNumberFormat="0" applyFill="0" applyBorder="0" applyAlignment="0" applyProtection="0"/>
    <xf numFmtId="37" fontId="13" fillId="0" borderId="0" applyFill="0" applyBorder="0" applyAlignment="0" applyProtection="0"/>
    <xf numFmtId="0" fontId="6" fillId="0" borderId="1" applyNumberFormat="0" applyFont="0" applyAlignment="0" applyProtection="0"/>
    <xf numFmtId="0" fontId="6"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2" applyNumberFormat="0" applyFont="0" applyAlignment="0">
      <protection/>
    </xf>
    <xf numFmtId="0" fontId="4" fillId="0" borderId="0" applyNumberFormat="0" applyFont="0" applyAlignment="0">
      <protection/>
    </xf>
    <xf numFmtId="1" fontId="8" fillId="0" borderId="0">
      <alignment horizontal="center"/>
      <protection/>
    </xf>
    <xf numFmtId="37" fontId="8" fillId="0" borderId="0">
      <alignment/>
      <protection/>
    </xf>
    <xf numFmtId="9" fontId="0" fillId="0" borderId="0" applyFont="0" applyFill="0" applyBorder="0" applyAlignment="0" applyProtection="0"/>
    <xf numFmtId="0" fontId="5" fillId="0" borderId="0" applyNumberFormat="0" applyFont="0" applyFill="0" applyBorder="0" applyAlignment="0" applyProtection="0"/>
    <xf numFmtId="0" fontId="1" fillId="2" borderId="3" applyNumberFormat="0" applyProtection="0">
      <alignment horizontal="center" wrapText="1"/>
    </xf>
    <xf numFmtId="0" fontId="1" fillId="2" borderId="4" applyNumberFormat="0" applyAlignment="0" applyProtection="0"/>
    <xf numFmtId="0" fontId="0" fillId="3" borderId="0" applyNumberFormat="0" applyBorder="0">
      <alignment horizontal="center" wrapText="1"/>
      <protection/>
    </xf>
    <xf numFmtId="0" fontId="0" fillId="4" borderId="5" applyNumberFormat="0">
      <alignment wrapText="1"/>
      <protection/>
    </xf>
    <xf numFmtId="0" fontId="0" fillId="4" borderId="0" applyNumberFormat="0" applyBorder="0">
      <alignment wrapText="1"/>
      <protection/>
    </xf>
    <xf numFmtId="0" fontId="0" fillId="0" borderId="0" applyNumberFormat="0" applyFill="0" applyBorder="0" applyProtection="0">
      <alignment horizontal="right" wrapText="1"/>
    </xf>
    <xf numFmtId="198" fontId="0" fillId="0" borderId="0" applyFill="0" applyBorder="0" applyAlignment="0" applyProtection="0"/>
    <xf numFmtId="197" fontId="0" fillId="0" borderId="0" applyFill="0" applyBorder="0" applyAlignment="0" applyProtection="0"/>
    <xf numFmtId="191"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15" fillId="0" borderId="0" applyNumberFormat="0" applyFill="0" applyBorder="0">
      <alignment horizontal="left" wrapText="1"/>
      <protection/>
    </xf>
    <xf numFmtId="0" fontId="1" fillId="0" borderId="0" applyNumberFormat="0" applyFill="0" applyBorder="0">
      <alignment horizontal="center" wrapText="1"/>
      <protection/>
    </xf>
    <xf numFmtId="0" fontId="1" fillId="0" borderId="0" applyNumberFormat="0" applyFill="0" applyBorder="0">
      <alignment horizontal="center" wrapText="1"/>
      <protection/>
    </xf>
    <xf numFmtId="188" fontId="6" fillId="5" borderId="6">
      <alignment/>
      <protection/>
    </xf>
    <xf numFmtId="188" fontId="6" fillId="5" borderId="7">
      <alignment/>
      <protection/>
    </xf>
    <xf numFmtId="188" fontId="6" fillId="0" borderId="8">
      <alignment/>
      <protection/>
    </xf>
    <xf numFmtId="207" fontId="8" fillId="0" borderId="0">
      <alignment/>
      <protection/>
    </xf>
    <xf numFmtId="0" fontId="11" fillId="0" borderId="9" applyNumberFormat="0" applyFont="0" applyFill="0" applyAlignment="0" applyProtection="0"/>
  </cellStyleXfs>
  <cellXfs count="66">
    <xf numFmtId="0" fontId="0" fillId="0" borderId="0" xfId="0" applyAlignment="1">
      <alignment/>
    </xf>
    <xf numFmtId="0" fontId="0" fillId="0" borderId="0" xfId="0" applyAlignment="1">
      <alignment/>
    </xf>
    <xf numFmtId="0" fontId="16" fillId="0" borderId="0" xfId="0" applyFont="1" applyAlignment="1">
      <alignment/>
    </xf>
    <xf numFmtId="0" fontId="16" fillId="0" borderId="0" xfId="0" applyFont="1" applyAlignment="1">
      <alignment horizontal="centerContinuous"/>
    </xf>
    <xf numFmtId="0" fontId="0" fillId="0" borderId="0" xfId="0" applyAlignment="1">
      <alignment horizontal="centerContinuous"/>
    </xf>
    <xf numFmtId="0" fontId="16" fillId="0" borderId="10" xfId="0" applyFont="1" applyBorder="1" applyAlignment="1">
      <alignment horizontal="left"/>
    </xf>
    <xf numFmtId="0" fontId="16" fillId="0" borderId="9" xfId="0" applyFont="1" applyBorder="1" applyAlignment="1">
      <alignment horizontal="left"/>
    </xf>
    <xf numFmtId="0" fontId="16" fillId="0" borderId="9" xfId="0" applyFont="1" applyBorder="1" applyAlignment="1">
      <alignment horizontal="centerContinuous"/>
    </xf>
    <xf numFmtId="0" fontId="16" fillId="0" borderId="11" xfId="0" applyFont="1" applyBorder="1" applyAlignment="1">
      <alignment horizontal="centerContinuous"/>
    </xf>
    <xf numFmtId="0" fontId="16" fillId="0" borderId="12" xfId="0" applyFont="1" applyBorder="1" applyAlignment="1">
      <alignment horizontal="left" vertical="top"/>
    </xf>
    <xf numFmtId="49" fontId="16" fillId="0" borderId="0" xfId="0" applyNumberFormat="1" applyFont="1" applyBorder="1" applyAlignment="1">
      <alignment horizontal="left" wrapText="1"/>
    </xf>
    <xf numFmtId="0" fontId="0" fillId="0" borderId="0" xfId="0" applyAlignment="1">
      <alignment wrapText="1"/>
    </xf>
    <xf numFmtId="0" fontId="0" fillId="0" borderId="13" xfId="0" applyBorder="1" applyAlignment="1">
      <alignment wrapText="1"/>
    </xf>
    <xf numFmtId="0" fontId="16" fillId="0" borderId="12" xfId="0" applyFont="1" applyBorder="1" applyAlignment="1">
      <alignment/>
    </xf>
    <xf numFmtId="0" fontId="16" fillId="0" borderId="0" xfId="0" applyFont="1" applyBorder="1" applyAlignment="1">
      <alignment/>
    </xf>
    <xf numFmtId="0" fontId="16" fillId="0" borderId="13" xfId="0" applyFont="1" applyBorder="1" applyAlignment="1">
      <alignment/>
    </xf>
    <xf numFmtId="0" fontId="16" fillId="0" borderId="14" xfId="0" applyFont="1" applyBorder="1" applyAlignment="1">
      <alignment/>
    </xf>
    <xf numFmtId="0" fontId="16" fillId="0" borderId="6" xfId="0" applyFont="1" applyBorder="1" applyAlignment="1">
      <alignment/>
    </xf>
    <xf numFmtId="0" fontId="0" fillId="0" borderId="6" xfId="0" applyFont="1" applyBorder="1" applyAlignment="1">
      <alignment/>
    </xf>
    <xf numFmtId="0" fontId="16" fillId="0" borderId="15" xfId="0" applyFont="1" applyBorder="1" applyAlignment="1">
      <alignment/>
    </xf>
    <xf numFmtId="0" fontId="16" fillId="0" borderId="0" xfId="0" applyFont="1" applyAlignment="1">
      <alignment/>
    </xf>
    <xf numFmtId="164" fontId="16" fillId="0" borderId="0" xfId="0" applyNumberFormat="1" applyFont="1" applyBorder="1" applyAlignment="1">
      <alignment horizontal="center"/>
    </xf>
    <xf numFmtId="0" fontId="16" fillId="0" borderId="16" xfId="0" applyFont="1" applyBorder="1" applyAlignment="1">
      <alignment/>
    </xf>
    <xf numFmtId="0" fontId="16" fillId="0" borderId="8" xfId="0" applyFont="1" applyBorder="1" applyAlignment="1">
      <alignment/>
    </xf>
    <xf numFmtId="0" fontId="16" fillId="0" borderId="17" xfId="0" applyFont="1" applyBorder="1" applyAlignment="1">
      <alignment horizontal="center"/>
    </xf>
    <xf numFmtId="0" fontId="16" fillId="0" borderId="18" xfId="0" applyFont="1" applyBorder="1" applyAlignment="1">
      <alignment horizontal="center"/>
    </xf>
    <xf numFmtId="0" fontId="16" fillId="0" borderId="19" xfId="0" applyFont="1" applyBorder="1" applyAlignment="1">
      <alignment/>
    </xf>
    <xf numFmtId="0" fontId="16" fillId="0" borderId="20" xfId="0" applyFont="1" applyBorder="1" applyAlignment="1">
      <alignment/>
    </xf>
    <xf numFmtId="0" fontId="16" fillId="0" borderId="21" xfId="0" applyFont="1" applyBorder="1" applyAlignment="1">
      <alignment horizontal="center"/>
    </xf>
    <xf numFmtId="0" fontId="16" fillId="0" borderId="22" xfId="0" applyFont="1" applyBorder="1" applyAlignment="1">
      <alignment horizont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169" fontId="17" fillId="0" borderId="25" xfId="0" applyNumberFormat="1" applyFont="1" applyBorder="1" applyAlignment="1">
      <alignment horizontal="center" vertical="center"/>
    </xf>
    <xf numFmtId="0" fontId="17" fillId="0" borderId="25" xfId="0" applyFont="1" applyBorder="1" applyAlignment="1">
      <alignment vertical="center" wrapText="1"/>
    </xf>
    <xf numFmtId="164" fontId="17" fillId="0" borderId="25" xfId="0" applyNumberFormat="1" applyFont="1" applyBorder="1" applyAlignment="1">
      <alignment horizontal="center" vertical="center"/>
    </xf>
    <xf numFmtId="164" fontId="17" fillId="0" borderId="26" xfId="0" applyNumberFormat="1" applyFont="1" applyBorder="1" applyAlignment="1">
      <alignment horizontal="center" vertical="center"/>
    </xf>
    <xf numFmtId="0" fontId="8" fillId="0" borderId="0" xfId="0" applyFont="1" applyAlignment="1">
      <alignment vertical="center"/>
    </xf>
    <xf numFmtId="0" fontId="16" fillId="0" borderId="23" xfId="0" applyFont="1" applyBorder="1" applyAlignment="1">
      <alignment/>
    </xf>
    <xf numFmtId="0" fontId="16" fillId="0" borderId="27" xfId="0" applyFont="1" applyBorder="1" applyAlignment="1">
      <alignment/>
    </xf>
    <xf numFmtId="0" fontId="16" fillId="0" borderId="25" xfId="0" applyFont="1" applyBorder="1" applyAlignment="1">
      <alignment/>
    </xf>
    <xf numFmtId="164" fontId="16" fillId="0" borderId="25" xfId="0" applyNumberFormat="1" applyFont="1" applyBorder="1" applyAlignment="1">
      <alignment horizontal="center"/>
    </xf>
    <xf numFmtId="164" fontId="16" fillId="0" borderId="26" xfId="0" applyNumberFormat="1" applyFont="1" applyBorder="1" applyAlignment="1">
      <alignment horizontal="center"/>
    </xf>
    <xf numFmtId="3" fontId="16" fillId="0" borderId="0" xfId="0" applyNumberFormat="1" applyFont="1" applyAlignment="1">
      <alignment/>
    </xf>
    <xf numFmtId="0" fontId="16" fillId="0" borderId="28" xfId="0" applyFont="1" applyBorder="1" applyAlignment="1">
      <alignment/>
    </xf>
    <xf numFmtId="0" fontId="17" fillId="0" borderId="25" xfId="0" applyFont="1" applyBorder="1" applyAlignment="1">
      <alignment horizontal="center" vertical="center" wrapText="1"/>
    </xf>
    <xf numFmtId="0" fontId="16" fillId="0" borderId="8" xfId="0" applyFont="1" applyBorder="1" applyAlignment="1">
      <alignment horizontal="center"/>
    </xf>
    <xf numFmtId="0" fontId="16" fillId="0" borderId="29" xfId="0" applyFont="1" applyBorder="1" applyAlignment="1">
      <alignment horizontal="center"/>
    </xf>
    <xf numFmtId="0" fontId="0" fillId="0" borderId="0" xfId="0" applyBorder="1" applyAlignment="1">
      <alignment/>
    </xf>
    <xf numFmtId="0" fontId="16" fillId="0" borderId="20" xfId="0" applyFont="1" applyBorder="1" applyAlignment="1">
      <alignment horizontal="center"/>
    </xf>
    <xf numFmtId="0" fontId="16" fillId="0" borderId="28" xfId="0" applyFont="1" applyBorder="1" applyAlignment="1">
      <alignment horizontal="center"/>
    </xf>
    <xf numFmtId="0" fontId="16" fillId="0" borderId="24" xfId="0" applyFont="1" applyBorder="1" applyAlignment="1">
      <alignment/>
    </xf>
    <xf numFmtId="164" fontId="17" fillId="0" borderId="24" xfId="0" applyNumberFormat="1" applyFont="1" applyBorder="1" applyAlignment="1">
      <alignment horizontal="center"/>
    </xf>
    <xf numFmtId="164" fontId="17" fillId="0" borderId="25" xfId="0" applyNumberFormat="1" applyFont="1" applyBorder="1" applyAlignment="1">
      <alignment horizontal="center"/>
    </xf>
    <xf numFmtId="164" fontId="17" fillId="0" borderId="26" xfId="0" applyNumberFormat="1" applyFont="1" applyBorder="1" applyAlignment="1">
      <alignment horizontal="center"/>
    </xf>
    <xf numFmtId="3" fontId="0" fillId="0" borderId="0" xfId="0" applyNumberFormat="1" applyBorder="1" applyAlignment="1">
      <alignment/>
    </xf>
    <xf numFmtId="3" fontId="0" fillId="0" borderId="0" xfId="0" applyNumberFormat="1" applyAlignment="1">
      <alignment/>
    </xf>
    <xf numFmtId="0" fontId="16" fillId="0" borderId="30" xfId="0" applyFont="1" applyBorder="1" applyAlignment="1">
      <alignment/>
    </xf>
    <xf numFmtId="0" fontId="16" fillId="0" borderId="7" xfId="0" applyFont="1" applyBorder="1" applyAlignment="1">
      <alignment/>
    </xf>
    <xf numFmtId="0" fontId="16" fillId="0" borderId="31" xfId="0" applyFont="1" applyBorder="1" applyAlignment="1">
      <alignment/>
    </xf>
    <xf numFmtId="164" fontId="16" fillId="0" borderId="32" xfId="0" applyNumberFormat="1" applyFont="1" applyBorder="1" applyAlignment="1">
      <alignment horizontal="center"/>
    </xf>
    <xf numFmtId="164" fontId="16" fillId="0" borderId="33" xfId="0" applyNumberFormat="1" applyFont="1" applyBorder="1" applyAlignment="1">
      <alignment horizontal="center"/>
    </xf>
    <xf numFmtId="0" fontId="18" fillId="0" borderId="0" xfId="0" applyFont="1" applyAlignment="1">
      <alignment/>
    </xf>
    <xf numFmtId="0" fontId="18" fillId="0" borderId="0" xfId="0" applyFont="1" applyAlignment="1">
      <alignment/>
    </xf>
    <xf numFmtId="44" fontId="0" fillId="0" borderId="0" xfId="27" applyAlignment="1">
      <alignment/>
    </xf>
    <xf numFmtId="37" fontId="0" fillId="0" borderId="0" xfId="0" applyNumberFormat="1" applyAlignment="1">
      <alignment/>
    </xf>
    <xf numFmtId="37" fontId="1" fillId="0" borderId="0" xfId="0" applyNumberFormat="1" applyFont="1" applyBorder="1" applyAlignment="1">
      <alignment/>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1)" xfId="15"/>
    <cellStyle name="2)" xfId="16"/>
    <cellStyle name="8pt bold" xfId="17"/>
    <cellStyle name="8pt bold comma" xfId="18"/>
    <cellStyle name="8pt bold red" xfId="19"/>
    <cellStyle name="annual right" xfId="20"/>
    <cellStyle name="arial 9" xfId="21"/>
    <cellStyle name="BLACK ITAL" xfId="22"/>
    <cellStyle name="border" xfId="23"/>
    <cellStyle name="Comma" xfId="24"/>
    <cellStyle name="Comma [0]" xfId="25"/>
    <cellStyle name="Comma0" xfId="26"/>
    <cellStyle name="Currency" xfId="27"/>
    <cellStyle name="Currency [0]" xfId="28"/>
    <cellStyle name="Currency0" xfId="29"/>
    <cellStyle name="Date" xfId="30"/>
    <cellStyle name="DateTime" xfId="31"/>
    <cellStyle name="Fixed" xfId="32"/>
    <cellStyle name="Followed Hyperlink" xfId="33"/>
    <cellStyle name="Footnote" xfId="34"/>
    <cellStyle name="grant right" xfId="35"/>
    <cellStyle name="Heading 1" xfId="36"/>
    <cellStyle name="Heading 2" xfId="37"/>
    <cellStyle name="Hyperlink" xfId="38"/>
    <cellStyle name="lifetime left" xfId="39"/>
    <cellStyle name="No Borders" xfId="40"/>
    <cellStyle name="NORM ARIEL 9 #" xfId="41"/>
    <cellStyle name="Norm-9 Ariel" xfId="42"/>
    <cellStyle name="Percent" xfId="43"/>
    <cellStyle name="PSChar" xfId="44"/>
    <cellStyle name="Style 21" xfId="45"/>
    <cellStyle name="Style 22" xfId="46"/>
    <cellStyle name="Style 23" xfId="47"/>
    <cellStyle name="Style 24" xfId="48"/>
    <cellStyle name="Style 25" xfId="49"/>
    <cellStyle name="Style 26" xfId="50"/>
    <cellStyle name="Style 27" xfId="51"/>
    <cellStyle name="Style 28" xfId="52"/>
    <cellStyle name="Style 29" xfId="53"/>
    <cellStyle name="Style 30" xfId="54"/>
    <cellStyle name="Style 31" xfId="55"/>
    <cellStyle name="Style 32" xfId="56"/>
    <cellStyle name="Style 33" xfId="57"/>
    <cellStyle name="Style 34" xfId="58"/>
    <cellStyle name="Style 35" xfId="59"/>
    <cellStyle name="Style 36" xfId="60"/>
    <cellStyle name="Subno" xfId="61"/>
    <cellStyle name="SUBTOTAL" xfId="62"/>
    <cellStyle name="SUBTOTAL APP" xfId="63"/>
    <cellStyle name="THOUSANDS FORMAT" xfId="64"/>
    <cellStyle name="Total"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lemensw\Local%20Settings\Temporary%20Internet%20Files\OLK6\2008%20Benson%20Hill%20Annexation%20Supplemental%203_13%20revised%205_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HQFILE\data\AAWork\Quarterly%20Forecasts\FEES\Fees%200111\Revenue%20Forecast\LPF%20Forecast%20011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HQFILE\data\LPF%20Files%20for%20Tom\FEES\0406\plate%20replacement%20sampl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HQFILE\data\AAWork\2005_06\Forecast\Fct%200506%20supplement.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HQFILE\data\Home\312210\CalkinB\AAWork\2007_06\Forecast\0706.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AAWork\2007_06\Forecast\0706_price%20scenario.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Documents%20and%20Settings\CalkinB\Local%20Settings\Temporary%20Internet%20Files\OLKF\Transportation%20Revenue%20Forecasts%200706.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HQFILE\data\Home\312210\CalkinB\AAWork\2007_09\Forecast\07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ancial%20Plans\2006%20plans\2006%20Council%20Adopted%20Version%20final%20levy%20worksheet%20Klahanie%20Add%20Bac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P\99fp\sammnetrevlos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gregs\Local%20Settings\Temporary%20Internet%20Files\OLK3\03DecantFiscal%20No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gregs\Local%20Settings\Temporary%20Internet%20Files\OLK67\2006_PSQ.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XLDATA\2009%20budget\2009%20PSQ%20Crosswalk%20without%20Central%20Rates%20plus%20Bens%20Hill%20PON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gregs\My%20Documents\data\XLDATA\GREGSTUF\2004%20budget\Proposals\maintenance\Maint%20Cities%20200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HQFILE\data\BPS\EAFCST\FUND039\Feb99_5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HQFILE\data\AAWork\2005_06\Forecast\Fct%200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7 Omnibus Form - E Renton "/>
      <sheetName val="financial plan"/>
      <sheetName val="Fiscal Note"/>
      <sheetName val="Benson Hill Accounts"/>
      <sheetName val="Benson Hill Impacts rev"/>
    </sheetNames>
    <sheetDataSet>
      <sheetData sheetId="0">
        <row r="32">
          <cell r="D32">
            <v>-2020837.92</v>
          </cell>
        </row>
      </sheetData>
      <sheetData sheetId="3">
        <row r="4">
          <cell r="D4">
            <v>-45123.78</v>
          </cell>
          <cell r="E4">
            <v>-54366</v>
          </cell>
        </row>
        <row r="5">
          <cell r="D5">
            <v>-32833.14</v>
          </cell>
          <cell r="E5">
            <v>-39558</v>
          </cell>
        </row>
        <row r="6">
          <cell r="D6">
            <v>-19629</v>
          </cell>
          <cell r="E6">
            <v>-19629</v>
          </cell>
        </row>
        <row r="7">
          <cell r="D7">
            <v>-24299</v>
          </cell>
          <cell r="E7">
            <v>-24299</v>
          </cell>
        </row>
        <row r="8">
          <cell r="D8">
            <v>-38297</v>
          </cell>
          <cell r="E8">
            <v>-45956.399999999994</v>
          </cell>
        </row>
        <row r="9">
          <cell r="D9">
            <v>-8790.20343</v>
          </cell>
          <cell r="E9">
            <v>-14061.312</v>
          </cell>
        </row>
        <row r="10">
          <cell r="D10">
            <v>-14944.75895703458</v>
          </cell>
          <cell r="E10">
            <v>-16333.069898398451</v>
          </cell>
        </row>
        <row r="11">
          <cell r="D11">
            <v>-7813.514160000001</v>
          </cell>
          <cell r="E11">
            <v>-12498.944000000001</v>
          </cell>
        </row>
        <row r="12">
          <cell r="D12">
            <v>-37857.119999999995</v>
          </cell>
          <cell r="E12">
            <v>-42463</v>
          </cell>
        </row>
        <row r="16">
          <cell r="D16">
            <v>-15803.97588</v>
          </cell>
          <cell r="E16">
            <v>-18964.771056</v>
          </cell>
        </row>
        <row r="17">
          <cell r="D17">
            <v>-1204.182675</v>
          </cell>
          <cell r="E17">
            <v>-1450.8225</v>
          </cell>
        </row>
        <row r="18">
          <cell r="D18">
            <v>-1070.3845999999999</v>
          </cell>
          <cell r="E18">
            <v>-1289.62</v>
          </cell>
        </row>
        <row r="21">
          <cell r="D21">
            <v>-8141.442119999998</v>
          </cell>
          <cell r="E21">
            <v>-9769.730543999998</v>
          </cell>
        </row>
        <row r="22">
          <cell r="D22">
            <v>-620.34615</v>
          </cell>
          <cell r="E22">
            <v>-747.405</v>
          </cell>
        </row>
        <row r="23">
          <cell r="D23">
            <v>-551.4188</v>
          </cell>
          <cell r="E23">
            <v>-664.36</v>
          </cell>
        </row>
      </sheetData>
      <sheetData sheetId="4">
        <row r="8">
          <cell r="B8">
            <v>-1986055.1333213001</v>
          </cell>
          <cell r="C8">
            <v>-2383266.15998556</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ARS &amp; TRKS"/>
      <sheetName val="VEH Table"/>
      <sheetName val="VEH Notes"/>
      <sheetName val="FEE Table"/>
      <sheetName val="VEH"/>
      <sheetName val="VEH Comp"/>
      <sheetName val="BAS"/>
      <sheetName val="FEE"/>
      <sheetName val="COMP"/>
      <sheetName val="RATES"/>
      <sheetName val="Tables-VEH"/>
      <sheetName val="Car Chart"/>
      <sheetName val="Trk Chart"/>
      <sheetName val="Misc. Funds"/>
      <sheetName val="TEIS"/>
      <sheetName val="Macros"/>
      <sheetName val="Compute"/>
      <sheetName val="Hist Bien Rev Data"/>
      <sheetName val="Hist Conf Band Graph"/>
      <sheetName val="Bien Forc Rev Data"/>
      <sheetName val="Forc Conf Band Graph"/>
    </sheetNames>
    <sheetDataSet>
      <sheetData sheetId="15">
        <row r="1">
          <cell r="A1" t="str">
            <v>Do_Comp</v>
          </cell>
        </row>
        <row r="88">
          <cell r="A88" t="str">
            <v>Edit_Comp</v>
          </cell>
        </row>
        <row r="89">
          <cell r="A89" t="b">
            <v>1</v>
          </cell>
        </row>
        <row r="90">
          <cell r="A90" t="b">
            <v>1</v>
          </cell>
        </row>
        <row r="91">
          <cell r="A91" t="b">
            <v>1</v>
          </cell>
        </row>
        <row r="92">
          <cell r="A92" t="b">
            <v>1</v>
          </cell>
        </row>
        <row r="93">
          <cell r="A93" t="b">
            <v>1</v>
          </cell>
        </row>
        <row r="94">
          <cell r="A94" t="b">
            <v>1</v>
          </cell>
        </row>
        <row r="95">
          <cell r="A95" t="b">
            <v>1</v>
          </cell>
        </row>
        <row r="96">
          <cell r="A96" t="b">
            <v>1</v>
          </cell>
        </row>
        <row r="97">
          <cell r="A97" t="b">
            <v>1</v>
          </cell>
        </row>
        <row r="98">
          <cell r="A98" t="b">
            <v>1</v>
          </cell>
        </row>
        <row r="99">
          <cell r="A99" t="b">
            <v>1</v>
          </cell>
        </row>
        <row r="100">
          <cell r="A100" t="b">
            <v>1</v>
          </cell>
        </row>
        <row r="101">
          <cell r="A101" t="b">
            <v>1</v>
          </cell>
        </row>
        <row r="102">
          <cell r="A102" t="b">
            <v>1</v>
          </cell>
        </row>
        <row r="103">
          <cell r="A103" t="b">
            <v>1</v>
          </cell>
        </row>
        <row r="104">
          <cell r="A104" t="b">
            <v>1</v>
          </cell>
        </row>
        <row r="105">
          <cell r="A105" t="b">
            <v>1</v>
          </cell>
        </row>
        <row r="106">
          <cell r="A106" t="b">
            <v>1</v>
          </cell>
        </row>
        <row r="107">
          <cell r="A107" t="b">
            <v>1</v>
          </cell>
        </row>
        <row r="108">
          <cell r="A108" t="b">
            <v>1</v>
          </cell>
        </row>
        <row r="109">
          <cell r="A109" t="b">
            <v>1</v>
          </cell>
        </row>
        <row r="110">
          <cell r="A110" t="b">
            <v>1</v>
          </cell>
        </row>
        <row r="111">
          <cell r="A111" t="b">
            <v>1</v>
          </cell>
        </row>
        <row r="112">
          <cell r="A112" t="b">
            <v>1</v>
          </cell>
        </row>
        <row r="113">
          <cell r="A113" t="b">
            <v>1</v>
          </cell>
        </row>
        <row r="114">
          <cell r="A114" t="b">
            <v>1</v>
          </cell>
        </row>
        <row r="115">
          <cell r="A115" t="b">
            <v>1</v>
          </cell>
        </row>
        <row r="116">
          <cell r="A116" t="b">
            <v>1</v>
          </cell>
        </row>
        <row r="117">
          <cell r="A117" t="b">
            <v>1</v>
          </cell>
        </row>
        <row r="118">
          <cell r="A118" t="b">
            <v>1</v>
          </cell>
        </row>
        <row r="119">
          <cell r="A119" t="b">
            <v>1</v>
          </cell>
        </row>
        <row r="120">
          <cell r="A120" t="b">
            <v>1</v>
          </cell>
        </row>
        <row r="121">
          <cell r="A121" t="b">
            <v>1</v>
          </cell>
        </row>
        <row r="122">
          <cell r="A122" t="b">
            <v>1</v>
          </cell>
        </row>
        <row r="123">
          <cell r="A123" t="b">
            <v>1</v>
          </cell>
        </row>
        <row r="124">
          <cell r="A124" t="b">
            <v>1</v>
          </cell>
        </row>
        <row r="125">
          <cell r="A125" t="b">
            <v>1</v>
          </cell>
        </row>
        <row r="126">
          <cell r="A126" t="b">
            <v>1</v>
          </cell>
        </row>
        <row r="127">
          <cell r="A127" t="b">
            <v>1</v>
          </cell>
        </row>
        <row r="128">
          <cell r="A128" t="b">
            <v>1</v>
          </cell>
        </row>
        <row r="129">
          <cell r="A129" t="b">
            <v>1</v>
          </cell>
        </row>
        <row r="130">
          <cell r="A130" t="b">
            <v>1</v>
          </cell>
        </row>
        <row r="131">
          <cell r="A131" t="b">
            <v>1</v>
          </cell>
        </row>
        <row r="132">
          <cell r="A132" t="b">
            <v>1</v>
          </cell>
        </row>
        <row r="133">
          <cell r="A133" t="b">
            <v>1</v>
          </cell>
        </row>
        <row r="134">
          <cell r="A134" t="b">
            <v>1</v>
          </cell>
        </row>
        <row r="135">
          <cell r="A135" t="b">
            <v>1</v>
          </cell>
        </row>
        <row r="136">
          <cell r="A136" t="b">
            <v>1</v>
          </cell>
        </row>
        <row r="137">
          <cell r="A137" t="b">
            <v>1</v>
          </cell>
        </row>
        <row r="138">
          <cell r="A138" t="b">
            <v>1</v>
          </cell>
        </row>
        <row r="139">
          <cell r="A139" t="b">
            <v>1</v>
          </cell>
        </row>
        <row r="140">
          <cell r="A140" t="b">
            <v>1</v>
          </cell>
        </row>
        <row r="141">
          <cell r="A141" t="b">
            <v>1</v>
          </cell>
        </row>
        <row r="142">
          <cell r="A142" t="b">
            <v>1</v>
          </cell>
        </row>
        <row r="143">
          <cell r="A143" t="b">
            <v>1</v>
          </cell>
        </row>
        <row r="144">
          <cell r="A144" t="b">
            <v>1</v>
          </cell>
        </row>
        <row r="145">
          <cell r="A145" t="b">
            <v>1</v>
          </cell>
        </row>
        <row r="146">
          <cell r="A146" t="b">
            <v>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New Replacement Plate Forecas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mponent Changes-FY"/>
      <sheetName val="Component Changes-Biennia"/>
      <sheetName val="June fcst vs March Leg fcst"/>
      <sheetName val="June fcst vs March Leg fcst FY"/>
      <sheetName val="Notes June "/>
      <sheetName val="AB1493"/>
      <sheetName val="supple3"/>
      <sheetName val="Chart1"/>
      <sheetName val="Biennial Summary-CA Emissions"/>
      <sheetName val="Biennial -CA Emissions"/>
    </sheetNames>
    <sheetDataSet>
      <sheetData sheetId="6">
        <row r="1122">
          <cell r="A1122" t="str">
            <v> Table  45.  Light-Duty Vehicle Sales by Technology Type</v>
          </cell>
        </row>
        <row r="1206">
          <cell r="A1206" t="str">
            <v> Table  46.  Light-Duty Vehicle Stock by Technology Type</v>
          </cell>
        </row>
        <row r="1287">
          <cell r="A1287" t="str">
            <v> Table  47.  Light-Duty Vehicle Miles per Gallon by Technology Type</v>
          </cell>
        </row>
        <row r="1371">
          <cell r="A1371" t="str">
            <v> Table  48.  Light-Duty Vehicle Miles Traveled by Technology Type</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 of Contents Portrait"/>
      <sheetName val="Table of Contents Landscape"/>
      <sheetName val="Motor Fuel Tax Summary"/>
      <sheetName val="Compare diesel forecasts"/>
      <sheetName val="diesel forecasts"/>
      <sheetName val="REV Report FY Comparison"/>
      <sheetName val="Tribal report"/>
      <sheetName val="Tribal Gallons"/>
      <sheetName val="Fuel Forecast and Variables"/>
      <sheetName val="Capron Refund Forecast"/>
      <sheetName val="June 2007 vs March 2007"/>
      <sheetName val="Tax increase entry"/>
      <sheetName val="REVII Biennial Comparison"/>
      <sheetName val="REVII Report FY"/>
      <sheetName val="Component Changes-Biennia"/>
      <sheetName val="Biennial Comparison"/>
      <sheetName val="Biennial Summary"/>
      <sheetName val="GAL model"/>
      <sheetName val="Fcst comp table"/>
      <sheetName val="Seasonal Factors"/>
      <sheetName val="Sales tax rates"/>
      <sheetName val="Gallons 2005"/>
      <sheetName val="Gallons 2006"/>
      <sheetName val="REV2005"/>
      <sheetName val="REV2006"/>
      <sheetName val="Gallons 2007"/>
      <sheetName val="REV2007"/>
      <sheetName val="Gallons 2008"/>
      <sheetName val="REV2008"/>
      <sheetName val="REV2009"/>
      <sheetName val="Calendar Yr Revenues &amp; Gallons"/>
      <sheetName val="Gallons 2004"/>
      <sheetName val="REV2004"/>
      <sheetName val="Gallons 2009"/>
      <sheetName val="Gallons 2010"/>
      <sheetName val="Gallons 2011"/>
      <sheetName val="Gallons 2012"/>
      <sheetName val="Gallons 2013"/>
      <sheetName val="Gallons 2014"/>
      <sheetName val="Gallons 2015"/>
      <sheetName val="Gallons 2016"/>
      <sheetName val="Gallons 2017"/>
      <sheetName val="Gallons 2018"/>
      <sheetName val="Gallons 2019"/>
      <sheetName val="Gallons 2020"/>
      <sheetName val="Gallons 2021"/>
      <sheetName val="Gallons 2022"/>
      <sheetName val="Gallons 2023"/>
      <sheetName val="Gallons 2024"/>
      <sheetName val="Gallons 2025"/>
      <sheetName val="Gallons 2026"/>
      <sheetName val="Gallons 2027"/>
      <sheetName val="Gallons 2028"/>
      <sheetName val="Gallons 2029"/>
      <sheetName val="REV2010"/>
      <sheetName val="REV2011"/>
      <sheetName val="REV2012"/>
      <sheetName val="REV2013"/>
      <sheetName val="REV2014"/>
      <sheetName val="REV2015"/>
      <sheetName val="REV2016"/>
      <sheetName val="REV2017"/>
      <sheetName val="REV2018"/>
      <sheetName val="REV2019"/>
      <sheetName val="REV2020"/>
      <sheetName val="REV2021"/>
      <sheetName val="REV2022"/>
      <sheetName val="REV2023"/>
      <sheetName val="REV2024"/>
      <sheetName val="REV2025"/>
      <sheetName val="REV Model"/>
      <sheetName val="Collections-Totals"/>
      <sheetName val="Collections by month"/>
      <sheetName val="REV2026"/>
      <sheetName val="REV2027"/>
      <sheetName val="REV2028"/>
      <sheetName val="REV2029"/>
      <sheetName val="Refund weighted averages 2006"/>
      <sheetName val="Refund weighted averages 2007"/>
      <sheetName val="Snowmobile"/>
      <sheetName val="REV Report"/>
      <sheetName val="REV Report FY"/>
      <sheetName val="REVII Biennial Summary"/>
      <sheetName val="REVII Model"/>
      <sheetName val="REVII Report"/>
      <sheetName val="LT Gallons"/>
      <sheetName val="Extended Monthlies"/>
      <sheetName val="Historical Variance 0507"/>
      <sheetName val="Biennial Variance Graph 0507"/>
      <sheetName val="Biennial Variance Data 0507"/>
      <sheetName val="Biennial Variance Graph 0709"/>
      <sheetName val="Historical Variance 0709"/>
      <sheetName val="Biennial Variance Data 0709"/>
      <sheetName val="Refunds &amp; Transfers"/>
      <sheetName val="Aero links"/>
      <sheetName val="Administrative expenses calc"/>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able of Contents Portrait"/>
      <sheetName val="Table of Contents Landscape"/>
      <sheetName val="Motor Fuel Tax Summary"/>
      <sheetName val="Compare diesel forecasts"/>
      <sheetName val="diesel forecasts"/>
      <sheetName val="REV Report FY Comparison"/>
      <sheetName val="Tribal report"/>
      <sheetName val="Tribal Gallons"/>
      <sheetName val="Fuel Forecast and Variables"/>
      <sheetName val="Capron Refund Forecast"/>
      <sheetName val="June 2007 vs March 2007"/>
      <sheetName val="Tax increase entry"/>
      <sheetName val="REVII Biennial Comparison"/>
      <sheetName val="REVII Report FY"/>
      <sheetName val="Component Changes-Biennia"/>
      <sheetName val="Biennial Comparison"/>
      <sheetName val="Biennial Summary"/>
      <sheetName val="GAL model"/>
      <sheetName val="Fcst comp table"/>
      <sheetName val="Seasonal Factors"/>
      <sheetName val="Sales tax rates"/>
      <sheetName val="Gallons 2005"/>
      <sheetName val="Gallons 2006"/>
      <sheetName val="REV2005"/>
      <sheetName val="REV2006"/>
      <sheetName val="Gallons 2007"/>
      <sheetName val="REV2007"/>
      <sheetName val="Gallons 2008"/>
      <sheetName val="REV2008"/>
      <sheetName val="REV2009"/>
      <sheetName val="Calendar Yr Revenues &amp; Gallons"/>
      <sheetName val="Gallons 2004"/>
      <sheetName val="REV2004"/>
      <sheetName val="Gallons 2009"/>
      <sheetName val="Gallons 2010"/>
      <sheetName val="Gallons 2011"/>
      <sheetName val="Gallons 2012"/>
      <sheetName val="Gallons 2013"/>
      <sheetName val="Gallons 2014"/>
      <sheetName val="Gallons 2015"/>
      <sheetName val="Gallons 2016"/>
      <sheetName val="Gallons 2017"/>
      <sheetName val="Gallons 2018"/>
      <sheetName val="Gallons 2019"/>
      <sheetName val="Gallons 2020"/>
      <sheetName val="Gallons 2021"/>
      <sheetName val="Gallons 2022"/>
      <sheetName val="Gallons 2023"/>
      <sheetName val="Gallons 2024"/>
      <sheetName val="Gallons 2025"/>
      <sheetName val="Gallons 2026"/>
      <sheetName val="Gallons 2027"/>
      <sheetName val="Gallons 2028"/>
      <sheetName val="Gallons 2029"/>
      <sheetName val="REV2010"/>
      <sheetName val="REV2011"/>
      <sheetName val="REV2012"/>
      <sheetName val="REV2013"/>
      <sheetName val="REV2014"/>
      <sheetName val="REV2015"/>
      <sheetName val="REV2016"/>
      <sheetName val="REV2017"/>
      <sheetName val="REV2018"/>
      <sheetName val="REV2019"/>
      <sheetName val="REV2020"/>
      <sheetName val="REV2021"/>
      <sheetName val="REV2022"/>
      <sheetName val="REV2023"/>
      <sheetName val="REV2024"/>
      <sheetName val="REV2025"/>
      <sheetName val="REV Model"/>
      <sheetName val="Collections-Totals"/>
      <sheetName val="Collections by month"/>
      <sheetName val="REV2026"/>
      <sheetName val="REV2027"/>
      <sheetName val="REV2028"/>
      <sheetName val="REV2029"/>
      <sheetName val="Refund weighted averages 2006"/>
      <sheetName val="Refund weighted averages 2007"/>
      <sheetName val="Snowmobile"/>
      <sheetName val="REV Report"/>
      <sheetName val="REV Report FY"/>
      <sheetName val="REVII Biennial Summary"/>
      <sheetName val="REVII Model"/>
      <sheetName val="REVII Report"/>
      <sheetName val="LT Gallons"/>
      <sheetName val="Extended Monthlies"/>
      <sheetName val="Historical Variance 0507"/>
      <sheetName val="Biennial Variance Graph 0507"/>
      <sheetName val="Biennial Variance Data 0507"/>
      <sheetName val="Biennial Variance Graph 0709"/>
      <sheetName val="Historical Variance 0709"/>
      <sheetName val="Biennial Variance Data 0709"/>
      <sheetName val="Refunds &amp; Transfers"/>
      <sheetName val="Aero links"/>
      <sheetName val="Administrative expenses calc"/>
    </sheetNames>
    <sheetDataSet>
      <sheetData sheetId="17">
        <row r="2">
          <cell r="N2">
            <v>0</v>
          </cell>
        </row>
        <row r="3">
          <cell r="N3">
            <v>0.99991</v>
          </cell>
          <cell r="O3">
            <v>0.99952</v>
          </cell>
          <cell r="P3">
            <v>0.99629</v>
          </cell>
          <cell r="Q3">
            <v>0.99438</v>
          </cell>
          <cell r="R3">
            <v>0.98822</v>
          </cell>
          <cell r="S3">
            <v>0.98146</v>
          </cell>
          <cell r="T3">
            <v>0.97534</v>
          </cell>
          <cell r="U3">
            <v>0.96798</v>
          </cell>
          <cell r="V3">
            <v>0.96092</v>
          </cell>
          <cell r="W3">
            <v>0.95458</v>
          </cell>
          <cell r="X3">
            <v>0.94911</v>
          </cell>
          <cell r="Y3">
            <v>0.94424</v>
          </cell>
          <cell r="Z3">
            <v>0.94008</v>
          </cell>
          <cell r="AA3">
            <v>0.93648</v>
          </cell>
          <cell r="AB3">
            <v>0.93329</v>
          </cell>
          <cell r="AC3">
            <v>0.93054</v>
          </cell>
          <cell r="AD3">
            <v>0.92835</v>
          </cell>
          <cell r="AE3">
            <v>0.9261651541040685</v>
          </cell>
          <cell r="AF3">
            <v>0.9239854501821652</v>
          </cell>
          <cell r="AG3">
            <v>0.9218108761327971</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able of Contents"/>
      <sheetName val="Fuel Forecast and Variables"/>
      <sheetName val="Refunds &amp; Transfers"/>
      <sheetName val="Biennial Comparison"/>
      <sheetName val="Biennial Summary"/>
      <sheetName val="REV"/>
      <sheetName val="REVII"/>
      <sheetName val="Collections-Totals"/>
      <sheetName val="Petroleum Prices"/>
      <sheetName val="Fee Forecast Comparison"/>
      <sheetName val="Car Chart"/>
      <sheetName val="Truck Chart"/>
      <sheetName val="Vehicle Registrations"/>
      <sheetName val="Vehicle Registrations (ANNUAL)"/>
      <sheetName val="Vehicle Registrations (BIENNIA)"/>
      <sheetName val="Fee Forecast"/>
      <sheetName val="Fee Forecast (Annual)"/>
      <sheetName val="Fee Forecast (Biennia)"/>
      <sheetName val="Basic Fees  "/>
      <sheetName val="Basic Fees (ANNUAL)"/>
      <sheetName val="Basic Fees (BIENNIA)"/>
      <sheetName val="DOL Revenue Forecasts"/>
      <sheetName val="AllPlateReplacement"/>
      <sheetName val="OtherMiscFee108-253-0017"/>
      <sheetName val="Plate Reflectivity"/>
      <sheetName val="Title Fee Distribution"/>
      <sheetName val="IFTA Decals &amp; Misc"/>
      <sheetName val="Multimodal"/>
      <sheetName val="DOL Filing Fees"/>
      <sheetName val="Plate Retention"/>
      <sheetName val="DOL Services Acct"/>
      <sheetName val="License Plate Technology"/>
      <sheetName val="Group IV"/>
      <sheetName val="WSP-DlrTemps&amp;ADRs"/>
      <sheetName val="HSFSum"/>
      <sheetName val="HSFDetail"/>
      <sheetName val="MC Safety"/>
      <sheetName val="Aviation Fuel"/>
      <sheetName val="Rental Vehicle Sales Tax Fcst"/>
      <sheetName val="Vehicle Sales &amp; Use Tax Fcst"/>
      <sheetName val="Federal Funds Forecast"/>
      <sheetName val="State &amp; Local Split"/>
      <sheetName val="Aeronautics Revenue Forecast"/>
      <sheetName val="Misc Rev Expand Forecast Pub"/>
      <sheetName val="Ferry NonFare Box Forecast"/>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Table of Contents Portrait"/>
      <sheetName val="REVII Biennial Comparison"/>
      <sheetName val="REVII Biennial FY"/>
      <sheetName val="Biennial Comparison proto"/>
      <sheetName val="Biennial FY proto"/>
      <sheetName val="Motor Fuel Tax Summary"/>
      <sheetName val="Compare diesel forecasts"/>
      <sheetName val="diesel forecasts"/>
      <sheetName val="REV Report FY Comparison"/>
      <sheetName val="Tribal report"/>
      <sheetName val="Tribal Gallons"/>
      <sheetName val="Fuel Forecast and Variables"/>
      <sheetName val="Capron Refund Forecast"/>
      <sheetName val="Sept 2007 vs June 2007"/>
      <sheetName val="Tax increase entry"/>
      <sheetName val="REVII Report FY"/>
      <sheetName val="Component Changes-Biennia"/>
      <sheetName val="REV Model"/>
      <sheetName val="Biennial Comparison with FYs"/>
      <sheetName val="REV Report"/>
      <sheetName val="Biennial Comparison"/>
      <sheetName val="Biennial Comparison FY proto"/>
      <sheetName val="Biennial Summary"/>
      <sheetName val="GAL model"/>
      <sheetName val="Fcst comp table"/>
      <sheetName val="Seasonal Factors"/>
      <sheetName val="Sales tax rates"/>
      <sheetName val="Gallons 2005"/>
      <sheetName val="Gallons 2006"/>
      <sheetName val="REV2005"/>
      <sheetName val="REV2006"/>
      <sheetName val="Gallons 2007"/>
      <sheetName val="REV2007"/>
      <sheetName val="Gallons 2008"/>
      <sheetName val="REV2008"/>
      <sheetName val="REV2009"/>
      <sheetName val="Calendar Yr Revenues &amp; Gallons"/>
      <sheetName val="Gallons 2004"/>
      <sheetName val="REV2004"/>
      <sheetName val="Gallons 2009"/>
      <sheetName val="Gallons 2010"/>
      <sheetName val="Gallons 2011"/>
      <sheetName val="Gallons 2012"/>
      <sheetName val="Gallons 2013"/>
      <sheetName val="Gallons 2014"/>
      <sheetName val="Gallons 2015"/>
      <sheetName val="Gallons 2016"/>
      <sheetName val="Gallons 2017"/>
      <sheetName val="Gallons 2018"/>
      <sheetName val="Gallons 2019"/>
      <sheetName val="Gallons 2020"/>
      <sheetName val="Gallons 2021"/>
      <sheetName val="Gallons 2022"/>
      <sheetName val="Gallons 2023"/>
      <sheetName val="Gallons 2024"/>
      <sheetName val="Gallons 2025"/>
      <sheetName val="Gallons 2026"/>
      <sheetName val="Gallons 2027"/>
      <sheetName val="Gallons 2028"/>
      <sheetName val="Gallons 2029"/>
      <sheetName val="REV2010"/>
      <sheetName val="REV2011"/>
      <sheetName val="REV2012"/>
      <sheetName val="REV2013"/>
      <sheetName val="REV2014"/>
      <sheetName val="REV2015"/>
      <sheetName val="REV2016"/>
      <sheetName val="REV2017"/>
      <sheetName val="REV2018"/>
      <sheetName val="REV2019"/>
      <sheetName val="REV2020"/>
      <sheetName val="REV2021"/>
      <sheetName val="REV2022"/>
      <sheetName val="REV2023"/>
      <sheetName val="REV2024"/>
      <sheetName val="REV2025"/>
      <sheetName val="Collections-Totals"/>
      <sheetName val="Collections by month"/>
      <sheetName val="REV2026"/>
      <sheetName val="REV2027"/>
      <sheetName val="REV2028"/>
      <sheetName val="REV2029"/>
      <sheetName val="Refund weighted averages 2006"/>
      <sheetName val="Refund weighted averages 2007"/>
      <sheetName val="Snowmobile"/>
      <sheetName val="REV Report FY"/>
      <sheetName val="REVII Biennial Summary"/>
      <sheetName val="REVII Model"/>
      <sheetName val="REVII Report"/>
      <sheetName val="LT Gallons"/>
      <sheetName val="Extended Monthlies"/>
      <sheetName val="Historical Variance 0507"/>
      <sheetName val="Biennial Variance Graph 0507"/>
      <sheetName val="Biennial Variance Data 0507"/>
      <sheetName val="Biennial Variance Graph 0709"/>
      <sheetName val="Historical Variance 0709"/>
      <sheetName val="Biennial Variance Data 0709"/>
      <sheetName val="Refunds &amp; Transfers"/>
      <sheetName val="Aero links"/>
      <sheetName val="Administrative expenses calc"/>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finlpln"/>
      <sheetName val="CIP to Operating CIP Xfer Adj"/>
      <sheetName val="EXP"/>
      <sheetName val="revs"/>
      <sheetName val="prop tax "/>
      <sheetName val="Property Tax Growth Overview"/>
      <sheetName val="gas"/>
      <sheetName val="New Gas KC Roads Half Cent"/>
      <sheetName val="2003-5 PROPERTY Sales"/>
      <sheetName val="Covington Pit "/>
      <sheetName val="FBXWLK"/>
      <sheetName val="Decant Fiancnial Plan"/>
      <sheetName val="Equip Underutiliz Adjust 2005"/>
      <sheetName val="Haugen Roads"/>
      <sheetName val="Cadmen Plan"/>
      <sheetName val="cadmen original revenu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amm Net rev impact"/>
      <sheetName val="CIP Contribution"/>
      <sheetName val="99 CIP Contribution Assump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scal Note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mary"/>
      <sheetName val="General"/>
      <sheetName val="CF"/>
      <sheetName val="EMS"/>
      <sheetName val="Roads"/>
      <sheetName val="Parks FP"/>
      <sheetName val="Exec NC"/>
      <sheetName val="2004 Exec Proposed (rev)"/>
    </sheetNames>
    <sheetDataSet>
      <sheetData sheetId="6">
        <row r="2">
          <cell r="A2" t="str">
            <v>Actuals from the Assessor's Office</v>
          </cell>
        </row>
        <row r="3">
          <cell r="A3" t="str">
            <v>Final Assessed Valuation (taxable)</v>
          </cell>
        </row>
        <row r="4">
          <cell r="A4" t="str">
            <v>of which Final New Construction</v>
          </cell>
        </row>
        <row r="5">
          <cell r="A5" t="str">
            <v>of which Local New Construction</v>
          </cell>
        </row>
        <row r="6">
          <cell r="A6" t="str">
            <v>of which Utility New Construction</v>
          </cell>
        </row>
        <row r="7">
          <cell r="A7" t="str">
            <v>Implied New Construction Rate</v>
          </cell>
        </row>
        <row r="8">
          <cell r="A8" t="str">
            <v>of which Revaluation</v>
          </cell>
        </row>
        <row r="9">
          <cell r="A9" t="str">
            <v>Implied Revaluation Increase</v>
          </cell>
        </row>
        <row r="10">
          <cell r="A10" t="str">
            <v>Refund Levy</v>
          </cell>
        </row>
        <row r="11">
          <cell r="A11" t="str">
            <v>Omits Levy</v>
          </cell>
        </row>
        <row r="12">
          <cell r="A12" t="str">
            <v>Regular Levy Rate</v>
          </cell>
        </row>
        <row r="14">
          <cell r="A14" t="str">
            <v>Proposed/Outyear Assumptions</v>
          </cell>
        </row>
        <row r="15">
          <cell r="A15" t="str">
            <v>Assumed Total Assessed Valuation (taxable)</v>
          </cell>
        </row>
        <row r="16">
          <cell r="A16" t="str">
            <v>Assumed Revaluation Increase</v>
          </cell>
        </row>
        <row r="17">
          <cell r="A17" t="str">
            <v>Assumed Revaluation Rate</v>
          </cell>
        </row>
        <row r="18">
          <cell r="A18" t="str">
            <v>Assumed New Construction $$</v>
          </cell>
        </row>
        <row r="19">
          <cell r="A19" t="str">
            <v>of which Local New Construction</v>
          </cell>
        </row>
        <row r="20">
          <cell r="A20" t="str">
            <v>of which Utility New Construction</v>
          </cell>
        </row>
        <row r="21">
          <cell r="A21" t="str">
            <v>Assumed New Construction Rate</v>
          </cell>
        </row>
        <row r="23">
          <cell r="A23" t="str">
            <v>Assumed Refund Levy</v>
          </cell>
        </row>
        <row r="24">
          <cell r="A24" t="str">
            <v>Assumed Omits Levy</v>
          </cell>
        </row>
        <row r="27">
          <cell r="A27" t="str">
            <v>TAX ROLL:</v>
          </cell>
          <cell r="B27">
            <v>2002</v>
          </cell>
          <cell r="C27">
            <v>2003</v>
          </cell>
          <cell r="D27">
            <v>2004</v>
          </cell>
          <cell r="E27">
            <v>2005</v>
          </cell>
          <cell r="F27">
            <v>2006</v>
          </cell>
          <cell r="G27">
            <v>2007</v>
          </cell>
          <cell r="H27">
            <v>2008</v>
          </cell>
        </row>
        <row r="28">
          <cell r="A28" t="str">
            <v>TOTAL KING COUNTY, including Lid Lifts</v>
          </cell>
        </row>
        <row r="29">
          <cell r="A29" t="str">
            <v>Maximum allowable levy from prior year</v>
          </cell>
        </row>
        <row r="30">
          <cell r="A30" t="str">
            <v>Subtract expired lid lifts</v>
          </cell>
        </row>
        <row r="31">
          <cell r="A31" t="str">
            <v>Limit Factor</v>
          </cell>
        </row>
        <row r="32">
          <cell r="A32" t="str">
            <v>Limited Levy</v>
          </cell>
        </row>
        <row r="33">
          <cell r="A33" t="str">
            <v>NC x Prior year's reg levy rate (exc. lid lifts)</v>
          </cell>
        </row>
        <row r="34">
          <cell r="A34" t="str">
            <v>Total Limit Factor Levy (limited levy + NC levy)</v>
          </cell>
        </row>
        <row r="35">
          <cell r="A35" t="str">
            <v>First Year Lid Lifts</v>
          </cell>
        </row>
        <row r="36">
          <cell r="A36" t="str">
            <v>Total RCW 84.55 levy (use for next year's calculation)</v>
          </cell>
        </row>
        <row r="37">
          <cell r="A37" t="str">
            <v>Total Allowable levy (RCW 84.55 + refunds)</v>
          </cell>
        </row>
        <row r="38">
          <cell r="A38" t="str">
            <v>Allowable levy rate, without omits</v>
          </cell>
        </row>
        <row r="40">
          <cell r="A40" t="str">
            <v>Actual Levy</v>
          </cell>
        </row>
        <row r="41">
          <cell r="A41" t="str">
            <v>Actual Levy Rate, without omits</v>
          </cell>
        </row>
        <row r="42">
          <cell r="A42" t="str">
            <v>Banked Capacity</v>
          </cell>
        </row>
        <row r="44">
          <cell r="A44" t="str">
            <v>Maximum Statutory Levy</v>
          </cell>
        </row>
        <row r="45">
          <cell r="A45" t="str">
            <v>Statutory or Limit Factor applies?</v>
          </cell>
        </row>
        <row r="48">
          <cell r="A48" t="str">
            <v>Lid lift: AFIS</v>
          </cell>
        </row>
        <row r="49">
          <cell r="A49" t="str">
            <v>Limit factor x prior year's total allowable levy </v>
          </cell>
        </row>
        <row r="50">
          <cell r="A50" t="str">
            <v>NC x Prior year's AFIS levy rate</v>
          </cell>
        </row>
        <row r="51">
          <cell r="A51" t="str">
            <v>Total limited lid lift (limited levy + NC)</v>
          </cell>
        </row>
        <row r="52">
          <cell r="A52" t="str">
            <v>Maximum Statutory Levy</v>
          </cell>
        </row>
        <row r="53">
          <cell r="A53" t="str">
            <v>Statutory or Limit Factor applies?</v>
          </cell>
        </row>
        <row r="54">
          <cell r="A54" t="str">
            <v>Allowable lid lift (use for next year's calculation)</v>
          </cell>
        </row>
        <row r="55">
          <cell r="A55" t="str">
            <v>Allowable AFIS rate</v>
          </cell>
        </row>
        <row r="56">
          <cell r="A56" t="str">
            <v>Actual lid lift </v>
          </cell>
        </row>
        <row r="57">
          <cell r="A57" t="str">
            <v>Actual AFIS rate</v>
          </cell>
        </row>
        <row r="58">
          <cell r="A58" t="str">
            <v>**Adjustment Needed to Total Levy?</v>
          </cell>
        </row>
        <row r="59">
          <cell r="A59" t="str">
            <v>Cumulative AFIS</v>
          </cell>
        </row>
        <row r="61">
          <cell r="A61" t="str">
            <v>Lid lift: Metropolitan Parks</v>
          </cell>
        </row>
        <row r="62">
          <cell r="A62" t="str">
            <v>Limit factor x prior year's total allowable levy</v>
          </cell>
        </row>
        <row r="63">
          <cell r="A63" t="str">
            <v>Effect of new construction on lid lift</v>
          </cell>
        </row>
        <row r="64">
          <cell r="A64" t="str">
            <v>Total limited lid lift </v>
          </cell>
        </row>
        <row r="65">
          <cell r="A65" t="str">
            <v>Maximum Statutory Levy</v>
          </cell>
        </row>
        <row r="66">
          <cell r="A66" t="str">
            <v>Statutory or Limit Factor applies?</v>
          </cell>
        </row>
        <row r="67">
          <cell r="A67" t="str">
            <v>Allowable lid lift</v>
          </cell>
        </row>
        <row r="68">
          <cell r="A68" t="str">
            <v>Allowable Parks rate</v>
          </cell>
        </row>
        <row r="69">
          <cell r="A69" t="str">
            <v>Actual lid lift</v>
          </cell>
        </row>
        <row r="70">
          <cell r="A70" t="str">
            <v>Actual Parks rate</v>
          </cell>
        </row>
        <row r="71">
          <cell r="A71" t="str">
            <v>**Adjustment Needed to Total Levy?</v>
          </cell>
        </row>
        <row r="72">
          <cell r="A72" t="str">
            <v>Cumulative Parks</v>
          </cell>
        </row>
        <row r="74">
          <cell r="A74" t="str">
            <v>EMERGENCY MEDICAL SERVICES, excess levy</v>
          </cell>
        </row>
        <row r="75">
          <cell r="A75" t="str">
            <v>Maximum allowable levy from prior year</v>
          </cell>
        </row>
        <row r="76">
          <cell r="A76" t="str">
            <v>Limit Factor</v>
          </cell>
        </row>
        <row r="77">
          <cell r="A77" t="str">
            <v>Limited Levy</v>
          </cell>
        </row>
        <row r="78">
          <cell r="A78" t="str">
            <v>NC x Prior year's reg levy rate (exc. lid lifts)</v>
          </cell>
        </row>
        <row r="79">
          <cell r="A79" t="str">
            <v>Total Limit Factor Levy (limited levy + NC levy)</v>
          </cell>
        </row>
        <row r="80">
          <cell r="A80" t="str">
            <v>Maximum Statutory Levy (add omits)</v>
          </cell>
        </row>
        <row r="81">
          <cell r="A81" t="str">
            <v>Statutory or Limit Factor applies?</v>
          </cell>
        </row>
        <row r="82">
          <cell r="A82" t="str">
            <v>Total RCW 84.55 levy (use for next year's calculation)</v>
          </cell>
        </row>
        <row r="83">
          <cell r="A83" t="str">
            <v>EMS Refund Levy</v>
          </cell>
        </row>
        <row r="84">
          <cell r="A84" t="str">
            <v>Total Allowable levy (RCW 84.55 + refunds)</v>
          </cell>
        </row>
        <row r="85">
          <cell r="A85" t="str">
            <v>Allowable levy rate (update based on Assessor)</v>
          </cell>
        </row>
        <row r="86">
          <cell r="A86" t="str">
            <v>EMS Omitted Assessment Levy</v>
          </cell>
        </row>
        <row r="87">
          <cell r="A87" t="str">
            <v>Actual EMS levy</v>
          </cell>
        </row>
        <row r="88">
          <cell r="A88" t="str">
            <v>Actual EMS levy rate, without omits</v>
          </cell>
        </row>
        <row r="90">
          <cell r="A90" t="str">
            <v>Banked Capacity</v>
          </cell>
        </row>
        <row r="92">
          <cell r="A92" t="str">
            <v>CONSERVATION FUTURES</v>
          </cell>
        </row>
        <row r="93">
          <cell r="A93" t="str">
            <v>Maximum allowable levy from prior year</v>
          </cell>
        </row>
        <row r="94">
          <cell r="A94" t="str">
            <v>Limit Factor</v>
          </cell>
        </row>
        <row r="95">
          <cell r="A95" t="str">
            <v>Limited Levy</v>
          </cell>
        </row>
        <row r="96">
          <cell r="A96" t="str">
            <v>NC x Prior year's reg levy rate (exc. lid lifts)</v>
          </cell>
        </row>
        <row r="97">
          <cell r="A97" t="str">
            <v>Total Limit Factor Levy (limited levy + NC levy)</v>
          </cell>
        </row>
        <row r="98">
          <cell r="A98" t="str">
            <v>Maximum Statutory Levy (add omits)</v>
          </cell>
        </row>
        <row r="99">
          <cell r="A99" t="str">
            <v>Statutory or Limit Factor applies?</v>
          </cell>
        </row>
        <row r="100">
          <cell r="A100" t="str">
            <v>Total RCW 84.55 levy (use for next year's calculation)</v>
          </cell>
        </row>
        <row r="101">
          <cell r="A101" t="str">
            <v>Conservation Futures Refund Levy</v>
          </cell>
        </row>
        <row r="102">
          <cell r="A102" t="str">
            <v>Total Allowable levy (RCW 84.55 + refunds)</v>
          </cell>
        </row>
        <row r="103">
          <cell r="A103" t="str">
            <v>Allowable levy rate</v>
          </cell>
        </row>
        <row r="104">
          <cell r="A104" t="str">
            <v>Conservation Futures Omitted Assessment Levy</v>
          </cell>
        </row>
        <row r="105">
          <cell r="A105" t="str">
            <v>Actual CF Levy</v>
          </cell>
        </row>
        <row r="106">
          <cell r="A106" t="str">
            <v>Actual CF Levy Rate, without omits</v>
          </cell>
        </row>
        <row r="108">
          <cell r="A108" t="str">
            <v>Banked Capacity</v>
          </cell>
        </row>
        <row r="112">
          <cell r="A112" t="str">
            <v>NUMBERS for CERTIFICATION ORDINANCE</v>
          </cell>
        </row>
        <row r="113">
          <cell r="A113" t="str">
            <v>Current Expense (allowable regular minus below)</v>
          </cell>
        </row>
        <row r="114">
          <cell r="A114" t="str">
            <v>Bond Redemption - Limited (from CX fin plan)</v>
          </cell>
        </row>
        <row r="115">
          <cell r="A115" t="str">
            <v>Human Services Fund/Mental Health (1% + NC)</v>
          </cell>
        </row>
        <row r="116">
          <cell r="A116" t="str">
            <v>Veterans (1% + NC)</v>
          </cell>
        </row>
        <row r="117">
          <cell r="A117" t="str">
            <v>River Improvement (1% + NC)</v>
          </cell>
        </row>
        <row r="118">
          <cell r="A118" t="str">
            <v>Inter-county River Improvement (1% + NC)</v>
          </cell>
        </row>
        <row r="119">
          <cell r="A119" t="str">
            <v>AFIS (actual)</v>
          </cell>
        </row>
        <row r="120">
          <cell r="A120" t="str">
            <v>Parks (actual)</v>
          </cell>
        </row>
        <row r="122">
          <cell r="A122" t="str">
            <v>EMS (allowable)</v>
          </cell>
        </row>
        <row r="123">
          <cell r="A123" t="str">
            <v>Conservation Futures (allowable)</v>
          </cell>
        </row>
        <row r="125">
          <cell r="A125" t="str">
            <v>Unlimited G.O. Bonds (from Finance)</v>
          </cell>
        </row>
        <row r="126">
          <cell r="A126" t="str">
            <v>Roads (from Roads Division)</v>
          </cell>
        </row>
        <row r="127">
          <cell r="A127" t="str">
            <v>Green River</v>
          </cell>
        </row>
        <row r="129">
          <cell r="A129" t="str">
            <v>FINANCIAL PLAN NUMBERS</v>
          </cell>
        </row>
        <row r="130">
          <cell r="A130" t="str">
            <v>Current Expense before Debt Service</v>
          </cell>
        </row>
        <row r="131">
          <cell r="A131" t="str">
            <v>Apply 97.25% collection rate - # for CX fin plan</v>
          </cell>
        </row>
        <row r="132">
          <cell r="A132" t="str">
            <v>0.03 to assessors line</v>
          </cell>
        </row>
        <row r="133">
          <cell r="A133" t="str">
            <v>0.97 to Finance line</v>
          </cell>
        </row>
        <row r="135">
          <cell r="A135" t="str">
            <v>Adjustments to Financial Plan number</v>
          </cell>
        </row>
        <row r="136">
          <cell r="A136" t="str">
            <v>Implied collection rate</v>
          </cell>
        </row>
        <row r="138">
          <cell r="A138" t="str">
            <v>**The AFIS and Parks lid lifts are part of the Total County Levy.  Growth rates on the lid lifts and the total levy are capped at 1% + new construction.</v>
          </cell>
        </row>
        <row r="139">
          <cell r="A139" t="str">
            <v>     An actual lid lift in any year must be at least as large as its value in the first year in order for the Total County Levy to rise at a full 1% +NC. </v>
          </cell>
        </row>
        <row r="140">
          <cell r="A140" t="str">
            <v>     If an actual lid lift in any year is less than its value in the first year, the Total County Levy must be adjusted such that its value without the lid lift rises at no more than 1% +NC.</v>
          </cell>
        </row>
        <row r="142">
          <cell r="A142" t="str">
            <v>*OMITS:  For limited levies, the omits levy is not added to the total allowable levy.  Moreover, the omits levy must be subtracted off of the allowable levy when calculating the levy rate to be used for the following year.</v>
          </cell>
        </row>
        <row r="143">
          <cell r="A143" t="str">
            <v>For statutory levies, the omits levy is added to the statutory levy to arrive at the allowable levy.</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dj ISQ PONS  "/>
      <sheetName val="Roads Operating Cross Walk"/>
      <sheetName val="Benson Hill"/>
      <sheetName val="CALCULATOR"/>
      <sheetName val="Benefit Rates"/>
      <sheetName val="Vactor"/>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ITY 2B"/>
      <sheetName val="rollup"/>
      <sheetName val="citysummary"/>
      <sheetName val="EO"/>
      <sheetName val="UW"/>
      <sheetName val="TD"/>
      <sheetName val="STAcc"/>
      <sheetName val="BurienAcc"/>
      <sheetName val="WoodAcc"/>
      <sheetName val="ShoreAcc"/>
      <sheetName val="NewcAcc"/>
      <sheetName val="LFPAcc"/>
      <sheetName val="CovAcc"/>
      <sheetName val="MVAcc"/>
      <sheetName val="KenAcc"/>
      <sheetName val="SamAcc"/>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Variance"/>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 of Contents"/>
      <sheetName val="REVII Biennial Comparison"/>
      <sheetName val="Biennial Comparison"/>
      <sheetName val="Biennial Summary"/>
      <sheetName val="Fuel Forecast and Variables"/>
      <sheetName val="GAL model"/>
      <sheetName val="Tax increase entry"/>
      <sheetName val="Fcst comp table"/>
      <sheetName val="Seasonal Factors"/>
      <sheetName val="Gallons and Dollars"/>
      <sheetName val="Sales tax rates"/>
      <sheetName val="CPI Indexing"/>
      <sheetName val="IPD-PC and CCI indexing"/>
      <sheetName val="Sheet1"/>
      <sheetName val="REV Model"/>
      <sheetName val="REV2006"/>
      <sheetName val="REV2007"/>
      <sheetName val="Collections by month"/>
      <sheetName val="REV2008"/>
      <sheetName val="REV2009"/>
      <sheetName val="Calendar Yr Revenues &amp; Gallons"/>
      <sheetName val="Gallons 2006"/>
      <sheetName val="Gallons 2007"/>
      <sheetName val="Gallons 2008"/>
      <sheetName val="Gallons 2009"/>
      <sheetName val="Gallons 2004"/>
      <sheetName val="Gallons 2005"/>
      <sheetName val="REV2005"/>
      <sheetName val="REV2004"/>
      <sheetName val="REVII Model"/>
      <sheetName val="Gallons 2010"/>
      <sheetName val="Gallons 2011"/>
      <sheetName val="Gallons 2012"/>
      <sheetName val="Gallons 2013"/>
      <sheetName val="Gallons 2014"/>
      <sheetName val="Gallons 2015"/>
      <sheetName val="Gallons 2016"/>
      <sheetName val="Gallons 2017"/>
      <sheetName val="Gallons 2018"/>
      <sheetName val="Gallons 2019"/>
      <sheetName val="Gallons 2020"/>
      <sheetName val="Gallons 2021"/>
      <sheetName val="Gallons 2022"/>
      <sheetName val="Gallons 2023"/>
      <sheetName val="Gallons 2024"/>
      <sheetName val="Gallons 2025"/>
      <sheetName val="Gallons 2026"/>
      <sheetName val="Gallons 2027"/>
      <sheetName val="Gallons 2028"/>
      <sheetName val="Gallons 2029"/>
      <sheetName val="REV2010"/>
      <sheetName val="REV2011"/>
      <sheetName val="REV2012"/>
      <sheetName val="REV2013"/>
      <sheetName val="REV2014"/>
      <sheetName val="REV2015"/>
      <sheetName val="REV2016"/>
      <sheetName val="REV2017"/>
      <sheetName val="REV2018"/>
      <sheetName val="REV2019"/>
      <sheetName val="REV2020"/>
      <sheetName val="REV2021"/>
      <sheetName val="REV2022"/>
      <sheetName val="REV2023"/>
      <sheetName val="REV2024"/>
      <sheetName val="REV2025"/>
      <sheetName val="REV2026"/>
      <sheetName val="REV2027"/>
      <sheetName val="REV2028"/>
      <sheetName val="REV2029"/>
      <sheetName val="Refund weighted averages"/>
      <sheetName val="Refund weighted averages 2005"/>
      <sheetName val="Snowmobile"/>
      <sheetName val="aeronautics refund calc"/>
      <sheetName val="REV Report"/>
      <sheetName val="REV Report FY"/>
      <sheetName val="REV Report FY CA Emissions"/>
      <sheetName val="REV Report FY Comparison"/>
      <sheetName val="REVII Biennial Summary"/>
      <sheetName val="REVII Report"/>
      <sheetName val="REVII Report FY"/>
      <sheetName val="Gallons 2003"/>
      <sheetName val="Chart2"/>
      <sheetName val="REV2003"/>
      <sheetName val="Payment schedule leg"/>
      <sheetName val="Interest savings"/>
      <sheetName val="LT Gallons"/>
      <sheetName val="Extended Monthlies"/>
      <sheetName val="Historical Variance 0305"/>
      <sheetName val="Biennial Variance Data 0305"/>
      <sheetName val="Biennial Variance Graph 0305"/>
      <sheetName val="Biennial Variance Graph 0507"/>
      <sheetName val="Historical Variance 0507"/>
      <sheetName val="Biennial Variance Data 0507"/>
      <sheetName val="REV2002"/>
      <sheetName val="Collections-Totals"/>
      <sheetName val="GAL report"/>
      <sheetName val="Gallons 2002"/>
      <sheetName val="Refunds &amp; Transfers"/>
      <sheetName val="Aero links"/>
      <sheetName val="Administrative expenses calc"/>
    </sheetNames>
    <sheetDataSet>
      <sheetData sheetId="29">
        <row r="17">
          <cell r="H17">
            <v>7284679.023944</v>
          </cell>
        </row>
        <row r="18">
          <cell r="H18">
            <v>293342.47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tabSelected="1" zoomScale="75" zoomScaleNormal="75" workbookViewId="0" topLeftCell="A7">
      <selection activeCell="G28" sqref="G28"/>
    </sheetView>
  </sheetViews>
  <sheetFormatPr defaultColWidth="9.140625" defaultRowHeight="12.75"/>
  <cols>
    <col min="1" max="1" width="5.28125" style="0" customWidth="1"/>
    <col min="2" max="2" width="11.140625" style="0" customWidth="1"/>
    <col min="3" max="3" width="11.421875" style="0" customWidth="1"/>
    <col min="4" max="5" width="13.140625" style="0" customWidth="1"/>
    <col min="6" max="6" width="14.28125" style="0" customWidth="1"/>
    <col min="7" max="8" width="14.57421875" style="0" customWidth="1"/>
    <col min="9" max="10" width="10.57421875" style="0" customWidth="1"/>
    <col min="11" max="11" width="17.7109375" style="0" customWidth="1"/>
  </cols>
  <sheetData>
    <row r="1" spans="2:8" s="1" customFormat="1" ht="13.5">
      <c r="B1" s="2"/>
      <c r="C1" s="2"/>
      <c r="D1" s="3" t="s">
        <v>0</v>
      </c>
      <c r="E1" s="3"/>
      <c r="F1" s="3"/>
      <c r="G1" s="2"/>
      <c r="H1" s="2"/>
    </row>
    <row r="2" spans="1:9" ht="14.25" thickBot="1">
      <c r="A2" s="3"/>
      <c r="B2" s="3"/>
      <c r="C2" s="3"/>
      <c r="D2" s="3"/>
      <c r="E2" s="3"/>
      <c r="F2" s="3"/>
      <c r="G2" s="3"/>
      <c r="H2" s="3"/>
      <c r="I2" s="4"/>
    </row>
    <row r="3" spans="1:9" ht="14.25" thickTop="1">
      <c r="A3" s="5" t="s">
        <v>1</v>
      </c>
      <c r="B3" s="6"/>
      <c r="C3" s="7"/>
      <c r="D3" s="7"/>
      <c r="E3" s="7"/>
      <c r="F3" s="7"/>
      <c r="G3" s="7"/>
      <c r="H3" s="8"/>
      <c r="I3" s="4"/>
    </row>
    <row r="4" spans="1:9" ht="13.5">
      <c r="A4" s="9" t="s">
        <v>2</v>
      </c>
      <c r="B4" s="10" t="s">
        <v>3</v>
      </c>
      <c r="C4" s="11"/>
      <c r="D4" s="11"/>
      <c r="E4" s="11"/>
      <c r="F4" s="11"/>
      <c r="G4" s="11"/>
      <c r="H4" s="12"/>
      <c r="I4" s="4"/>
    </row>
    <row r="5" spans="1:8" ht="13.5">
      <c r="A5" s="13" t="s">
        <v>4</v>
      </c>
      <c r="B5" s="14"/>
      <c r="C5" s="14"/>
      <c r="D5" s="14"/>
      <c r="E5" s="14"/>
      <c r="F5" s="14"/>
      <c r="G5" s="14"/>
      <c r="H5" s="15"/>
    </row>
    <row r="6" spans="1:8" ht="13.5">
      <c r="A6" s="13" t="s">
        <v>5</v>
      </c>
      <c r="B6" s="14"/>
      <c r="C6" s="14"/>
      <c r="D6" s="14"/>
      <c r="E6" s="14"/>
      <c r="F6" s="14"/>
      <c r="G6" s="14"/>
      <c r="H6" s="15"/>
    </row>
    <row r="7" spans="1:8" ht="14.25" thickBot="1">
      <c r="A7" s="16" t="s">
        <v>6</v>
      </c>
      <c r="B7" s="17"/>
      <c r="C7" s="17"/>
      <c r="D7" s="17"/>
      <c r="E7" s="17"/>
      <c r="F7" s="18"/>
      <c r="G7" s="17"/>
      <c r="H7" s="19"/>
    </row>
    <row r="8" spans="1:8" ht="14.25" thickTop="1">
      <c r="A8" s="20"/>
      <c r="B8" s="14" t="s">
        <v>7</v>
      </c>
      <c r="C8" s="20"/>
      <c r="D8" s="14"/>
      <c r="E8" s="14"/>
      <c r="F8" s="14"/>
      <c r="G8" s="14"/>
      <c r="H8" s="21">
        <f>E14-E24</f>
        <v>34782.78667869978</v>
      </c>
    </row>
    <row r="9" spans="1:8" ht="13.5">
      <c r="A9" s="20"/>
      <c r="B9" s="20"/>
      <c r="C9" s="20"/>
      <c r="D9" s="20"/>
      <c r="E9" s="20"/>
      <c r="F9" s="20"/>
      <c r="G9" s="20"/>
      <c r="H9" s="20"/>
    </row>
    <row r="10" spans="1:8" ht="13.5">
      <c r="A10" s="20"/>
      <c r="B10" s="14" t="s">
        <v>8</v>
      </c>
      <c r="C10" s="20"/>
      <c r="D10" s="20"/>
      <c r="E10" s="20"/>
      <c r="F10" s="20"/>
      <c r="G10" s="20"/>
      <c r="H10" s="20"/>
    </row>
    <row r="11" spans="1:8" ht="13.5">
      <c r="A11" s="22"/>
      <c r="B11" s="23" t="s">
        <v>9</v>
      </c>
      <c r="C11" s="24" t="s">
        <v>10</v>
      </c>
      <c r="D11" s="24" t="s">
        <v>11</v>
      </c>
      <c r="E11" s="24" t="s">
        <v>12</v>
      </c>
      <c r="F11" s="24" t="s">
        <v>13</v>
      </c>
      <c r="G11" s="24" t="s">
        <v>14</v>
      </c>
      <c r="H11" s="25" t="s">
        <v>15</v>
      </c>
    </row>
    <row r="12" spans="1:8" ht="13.5">
      <c r="A12" s="26"/>
      <c r="B12" s="27"/>
      <c r="C12" s="28" t="s">
        <v>16</v>
      </c>
      <c r="D12" s="28" t="s">
        <v>17</v>
      </c>
      <c r="E12" s="28">
        <v>2008</v>
      </c>
      <c r="F12" s="28">
        <v>2009</v>
      </c>
      <c r="G12" s="28">
        <v>2010</v>
      </c>
      <c r="H12" s="29">
        <v>2011</v>
      </c>
    </row>
    <row r="13" spans="1:8" s="36" customFormat="1" ht="36" customHeight="1">
      <c r="A13" s="30" t="s">
        <v>18</v>
      </c>
      <c r="B13" s="31"/>
      <c r="C13" s="32">
        <v>1030</v>
      </c>
      <c r="D13" s="33" t="s">
        <v>19</v>
      </c>
      <c r="E13" s="34">
        <f>'[1]Benson Hill Impacts rev'!B8</f>
        <v>-1986055.1333213001</v>
      </c>
      <c r="F13" s="34">
        <f>'[1]Benson Hill Impacts rev'!C8</f>
        <v>-2383266.15998556</v>
      </c>
      <c r="G13" s="34">
        <f>F13*1.02</f>
        <v>-2430931.4831852713</v>
      </c>
      <c r="H13" s="35">
        <f>G13*1.02</f>
        <v>-2479550.1128489766</v>
      </c>
    </row>
    <row r="14" spans="1:8" ht="13.5">
      <c r="A14" s="37"/>
      <c r="B14" s="38" t="s">
        <v>20</v>
      </c>
      <c r="C14" s="39"/>
      <c r="D14" s="39"/>
      <c r="E14" s="40">
        <f>SUM(E13:E13)</f>
        <v>-1986055.1333213001</v>
      </c>
      <c r="F14" s="40">
        <f>SUM(F13:F13)</f>
        <v>-2383266.15998556</v>
      </c>
      <c r="G14" s="40">
        <f>SUM(G13:G13)</f>
        <v>-2430931.4831852713</v>
      </c>
      <c r="H14" s="41">
        <f>SUM(H13:H13)</f>
        <v>-2479550.1128489766</v>
      </c>
    </row>
    <row r="15" spans="1:8" ht="13.5">
      <c r="A15" s="20"/>
      <c r="B15" s="20"/>
      <c r="C15" s="20"/>
      <c r="D15" s="20"/>
      <c r="E15" s="20"/>
      <c r="F15" s="42"/>
      <c r="G15" s="42"/>
      <c r="H15" s="42"/>
    </row>
    <row r="16" spans="1:8" ht="13.5">
      <c r="A16" s="20"/>
      <c r="C16" s="20"/>
      <c r="D16" s="20"/>
      <c r="E16" s="20"/>
      <c r="F16" s="20"/>
      <c r="G16" s="20"/>
      <c r="H16" s="20"/>
    </row>
    <row r="17" spans="1:8" ht="13.5">
      <c r="A17" s="20"/>
      <c r="B17" s="20"/>
      <c r="C17" s="20"/>
      <c r="D17" s="20"/>
      <c r="E17" s="20"/>
      <c r="F17" s="20"/>
      <c r="G17" s="20"/>
      <c r="H17" s="20"/>
    </row>
    <row r="18" spans="1:8" ht="13.5">
      <c r="A18" s="20"/>
      <c r="B18" s="20"/>
      <c r="C18" s="20"/>
      <c r="D18" s="20"/>
      <c r="E18" s="20"/>
      <c r="F18" s="20"/>
      <c r="G18" s="20"/>
      <c r="H18" s="20"/>
    </row>
    <row r="19" spans="1:8" ht="13.5">
      <c r="A19" s="20"/>
      <c r="B19" s="20"/>
      <c r="C19" s="20"/>
      <c r="D19" s="20"/>
      <c r="E19" s="20"/>
      <c r="F19" s="20"/>
      <c r="G19" s="20"/>
      <c r="H19" s="20"/>
    </row>
    <row r="20" spans="1:8" ht="13.5">
      <c r="A20" s="14" t="s">
        <v>21</v>
      </c>
      <c r="B20" s="14"/>
      <c r="C20" s="14"/>
      <c r="D20" s="20"/>
      <c r="E20" s="20"/>
      <c r="F20" s="20"/>
      <c r="G20" s="20"/>
      <c r="H20" s="20"/>
    </row>
    <row r="21" spans="1:8" ht="13.5">
      <c r="A21" s="22"/>
      <c r="B21" s="23" t="s">
        <v>9</v>
      </c>
      <c r="C21" s="24" t="s">
        <v>10</v>
      </c>
      <c r="D21" s="24" t="s">
        <v>22</v>
      </c>
      <c r="E21" s="24" t="s">
        <v>12</v>
      </c>
      <c r="F21" s="24" t="s">
        <v>13</v>
      </c>
      <c r="G21" s="24" t="s">
        <v>14</v>
      </c>
      <c r="H21" s="25" t="s">
        <v>15</v>
      </c>
    </row>
    <row r="22" spans="1:8" ht="13.5">
      <c r="A22" s="26"/>
      <c r="B22" s="43"/>
      <c r="C22" s="28" t="s">
        <v>16</v>
      </c>
      <c r="D22" s="28"/>
      <c r="E22" s="28" t="s">
        <v>23</v>
      </c>
      <c r="F22" s="28">
        <v>2009</v>
      </c>
      <c r="G22" s="28">
        <v>2010</v>
      </c>
      <c r="H22" s="29">
        <v>2011</v>
      </c>
    </row>
    <row r="23" spans="1:8" s="36" customFormat="1" ht="35.25" customHeight="1">
      <c r="A23" s="30" t="s">
        <v>18</v>
      </c>
      <c r="B23" s="31"/>
      <c r="C23" s="32">
        <v>1030</v>
      </c>
      <c r="D23" s="44" t="s">
        <v>24</v>
      </c>
      <c r="E23" s="34">
        <f>'[1]2007 Omnibus Form - E Renton '!D32</f>
        <v>-2020837.92</v>
      </c>
      <c r="F23" s="34">
        <f>F36</f>
        <v>-2425005.5039999997</v>
      </c>
      <c r="G23" s="34">
        <f>G36</f>
        <v>-2502605.6801279997</v>
      </c>
      <c r="H23" s="35">
        <f>H36</f>
        <v>-2582689.061892096</v>
      </c>
    </row>
    <row r="24" spans="1:8" ht="13.5">
      <c r="A24" s="37"/>
      <c r="B24" s="38" t="s">
        <v>25</v>
      </c>
      <c r="C24" s="39"/>
      <c r="D24" s="39"/>
      <c r="E24" s="40">
        <f>SUM(E23:E23)</f>
        <v>-2020837.92</v>
      </c>
      <c r="F24" s="40">
        <f>SUM(F23:F23)</f>
        <v>-2425005.5039999997</v>
      </c>
      <c r="G24" s="40">
        <f>SUM(G23:G23)</f>
        <v>-2502605.6801279997</v>
      </c>
      <c r="H24" s="41">
        <f>SUM(H23:H23)</f>
        <v>-2582689.061892096</v>
      </c>
    </row>
    <row r="25" spans="1:8" ht="13.5">
      <c r="A25" s="20"/>
      <c r="B25" s="20"/>
      <c r="C25" s="20"/>
      <c r="D25" s="20"/>
      <c r="E25" s="20"/>
      <c r="F25" s="42"/>
      <c r="G25" s="42"/>
      <c r="H25" s="42"/>
    </row>
    <row r="26" spans="1:8" ht="13.5">
      <c r="A26" s="20" t="s">
        <v>26</v>
      </c>
      <c r="B26" s="20"/>
      <c r="C26" s="20"/>
      <c r="D26" s="20"/>
      <c r="E26" s="20"/>
      <c r="F26" s="42"/>
      <c r="G26" s="42"/>
      <c r="H26" s="42"/>
    </row>
    <row r="27" spans="1:8" ht="13.5">
      <c r="A27" s="20" t="s">
        <v>27</v>
      </c>
      <c r="B27" s="20"/>
      <c r="C27" s="20"/>
      <c r="D27" s="20"/>
      <c r="E27" s="20"/>
      <c r="F27" s="42"/>
      <c r="G27" s="42"/>
      <c r="H27" s="42"/>
    </row>
    <row r="28" spans="1:8" ht="13.5">
      <c r="A28" s="20"/>
      <c r="B28" s="20"/>
      <c r="C28" s="20"/>
      <c r="D28" s="20"/>
      <c r="E28" s="20"/>
      <c r="F28" s="20"/>
      <c r="G28" s="20"/>
      <c r="H28" s="20"/>
    </row>
    <row r="29" spans="1:8" ht="50.25" customHeight="1">
      <c r="A29" s="14" t="s">
        <v>28</v>
      </c>
      <c r="B29" s="14"/>
      <c r="C29" s="14"/>
      <c r="D29" s="14"/>
      <c r="E29" s="14"/>
      <c r="F29" s="20"/>
      <c r="G29" s="20"/>
      <c r="H29" s="20"/>
    </row>
    <row r="30" spans="1:11" ht="13.5">
      <c r="A30" s="22"/>
      <c r="B30" s="23"/>
      <c r="C30" s="45"/>
      <c r="D30" s="46"/>
      <c r="E30" s="24" t="s">
        <v>12</v>
      </c>
      <c r="F30" s="24" t="s">
        <v>13</v>
      </c>
      <c r="G30" s="24" t="s">
        <v>14</v>
      </c>
      <c r="H30" s="25" t="s">
        <v>15</v>
      </c>
      <c r="I30" s="47"/>
      <c r="J30" s="47"/>
      <c r="K30" s="47"/>
    </row>
    <row r="31" spans="1:11" ht="13.5">
      <c r="A31" s="26"/>
      <c r="B31" s="27"/>
      <c r="C31" s="48"/>
      <c r="D31" s="49"/>
      <c r="E31" s="28">
        <v>2008</v>
      </c>
      <c r="F31" s="28">
        <v>2009</v>
      </c>
      <c r="G31" s="28">
        <v>2010</v>
      </c>
      <c r="H31" s="29">
        <v>2011</v>
      </c>
      <c r="I31" s="47"/>
      <c r="J31" s="47"/>
      <c r="K31" s="47"/>
    </row>
    <row r="32" spans="1:11" ht="15" customHeight="1">
      <c r="A32" s="37" t="s">
        <v>29</v>
      </c>
      <c r="B32" s="38"/>
      <c r="C32" s="38"/>
      <c r="D32" s="50"/>
      <c r="E32" s="51">
        <f>'[1]Benson Hill Accounts'!D4+'[1]Benson Hill Accounts'!D5+'[1]Benson Hill Accounts'!D6+'[1]Benson Hill Accounts'!D7+'[1]Benson Hill Accounts'!D8+'[1]Benson Hill Accounts'!D9+'[1]Benson Hill Accounts'!D10+'[1]Benson Hill Accounts'!D11+'[1]Benson Hill Accounts'!D12+'[1]Benson Hill Accounts'!D16+'[1]Benson Hill Accounts'!D17+'[1]Benson Hill Accounts'!D18+'[1]Benson Hill Accounts'!D21+'[1]Benson Hill Accounts'!D22+'[1]Benson Hill Accounts'!D23</f>
        <v>-256979.26677203455</v>
      </c>
      <c r="F32" s="51">
        <f>'[1]Benson Hill Accounts'!E4+'[1]Benson Hill Accounts'!E5+'[1]Benson Hill Accounts'!E6+'[1]Benson Hill Accounts'!E7+'[1]Benson Hill Accounts'!E8+'[1]Benson Hill Accounts'!E9+'[1]Benson Hill Accounts'!E10+'[1]Benson Hill Accounts'!E11+'[1]Benson Hill Accounts'!E12+'[1]Benson Hill Accounts'!E16+'[1]Benson Hill Accounts'!E17+'[1]Benson Hill Accounts'!E18+'[1]Benson Hill Accounts'!E21+'[1]Benson Hill Accounts'!E22+'[1]Benson Hill Accounts'!E23</f>
        <v>-302051.4349983985</v>
      </c>
      <c r="G32" s="52">
        <f aca="true" t="shared" si="0" ref="G32:H35">F32*1.032</f>
        <v>-311717.08091834723</v>
      </c>
      <c r="H32" s="53">
        <f t="shared" si="0"/>
        <v>-321692.02750773437</v>
      </c>
      <c r="I32" s="54"/>
      <c r="J32" s="54"/>
      <c r="K32" s="54"/>
    </row>
    <row r="33" spans="1:11" ht="15" customHeight="1">
      <c r="A33" s="37" t="s">
        <v>30</v>
      </c>
      <c r="B33" s="38"/>
      <c r="C33" s="38"/>
      <c r="D33" s="50"/>
      <c r="E33" s="51">
        <f>E24-E32-E35</f>
        <v>-263858.65322796535</v>
      </c>
      <c r="F33" s="51">
        <f>E33/10*12</f>
        <v>-316630.38387355837</v>
      </c>
      <c r="G33" s="52">
        <f t="shared" si="0"/>
        <v>-326762.55615751224</v>
      </c>
      <c r="H33" s="53">
        <f t="shared" si="0"/>
        <v>-337218.95795455266</v>
      </c>
      <c r="I33" s="54"/>
      <c r="J33" s="54"/>
      <c r="K33" s="54"/>
    </row>
    <row r="34" spans="1:9" ht="15" customHeight="1">
      <c r="A34" s="37" t="s">
        <v>31</v>
      </c>
      <c r="B34" s="38"/>
      <c r="C34" s="38"/>
      <c r="D34" s="50"/>
      <c r="E34" s="51">
        <v>0</v>
      </c>
      <c r="F34" s="52">
        <v>0</v>
      </c>
      <c r="G34" s="52">
        <f t="shared" si="0"/>
        <v>0</v>
      </c>
      <c r="H34" s="53">
        <f t="shared" si="0"/>
        <v>0</v>
      </c>
      <c r="I34" s="55"/>
    </row>
    <row r="35" spans="1:8" ht="15" customHeight="1">
      <c r="A35" s="37" t="s">
        <v>32</v>
      </c>
      <c r="B35" s="38"/>
      <c r="C35" s="38"/>
      <c r="D35" s="50"/>
      <c r="E35" s="52">
        <v>-1500000</v>
      </c>
      <c r="F35" s="52">
        <f>F36-F33-F32</f>
        <v>-1806323.6851280427</v>
      </c>
      <c r="G35" s="52">
        <f t="shared" si="0"/>
        <v>-1864126.0430521402</v>
      </c>
      <c r="H35" s="53">
        <f t="shared" si="0"/>
        <v>-1923778.0764298087</v>
      </c>
    </row>
    <row r="36" spans="1:11" ht="14.25" thickBot="1">
      <c r="A36" s="56" t="s">
        <v>25</v>
      </c>
      <c r="B36" s="57"/>
      <c r="C36" s="57"/>
      <c r="D36" s="58"/>
      <c r="E36" s="59">
        <f>SUM(E32:E35)</f>
        <v>-2020837.92</v>
      </c>
      <c r="F36" s="59">
        <f>E36/10*12</f>
        <v>-2425005.5039999997</v>
      </c>
      <c r="G36" s="59">
        <f>SUM(G32:G35)</f>
        <v>-2502605.6801279997</v>
      </c>
      <c r="H36" s="60">
        <f>SUM(H32:H35)</f>
        <v>-2582689.061892096</v>
      </c>
      <c r="I36" s="55"/>
      <c r="J36" s="55"/>
      <c r="K36" s="55"/>
    </row>
    <row r="37" spans="1:11" ht="14.25" thickTop="1">
      <c r="A37" s="20"/>
      <c r="B37" s="20"/>
      <c r="C37" s="20"/>
      <c r="D37" s="20"/>
      <c r="E37" s="20"/>
      <c r="F37" s="42"/>
      <c r="G37" s="42"/>
      <c r="H37" s="42"/>
      <c r="I37" s="55"/>
      <c r="J37" s="55"/>
      <c r="K37" s="55"/>
    </row>
    <row r="38" spans="1:11" ht="13.5">
      <c r="A38" s="20"/>
      <c r="B38" s="20"/>
      <c r="C38" s="20"/>
      <c r="D38" s="20"/>
      <c r="E38" s="20"/>
      <c r="F38" s="42"/>
      <c r="G38" s="42"/>
      <c r="H38" s="42"/>
      <c r="I38" s="55"/>
      <c r="J38" s="55"/>
      <c r="K38" s="55"/>
    </row>
    <row r="39" spans="1:11" ht="13.5">
      <c r="A39" s="20" t="s">
        <v>33</v>
      </c>
      <c r="B39" s="20"/>
      <c r="C39" s="20"/>
      <c r="D39" s="20"/>
      <c r="E39" s="20"/>
      <c r="F39" s="42"/>
      <c r="G39" s="42"/>
      <c r="H39" s="42"/>
      <c r="I39" s="55"/>
      <c r="J39" s="55"/>
      <c r="K39" s="55"/>
    </row>
    <row r="40" spans="1:8" ht="13.5">
      <c r="A40" s="20"/>
      <c r="B40" s="61" t="s">
        <v>34</v>
      </c>
      <c r="C40" s="20"/>
      <c r="D40" s="20"/>
      <c r="E40" s="20"/>
      <c r="F40" s="20"/>
      <c r="G40" s="20"/>
      <c r="H40" s="20"/>
    </row>
    <row r="41" spans="1:11" ht="13.5">
      <c r="A41" s="62"/>
      <c r="B41" s="61" t="s">
        <v>35</v>
      </c>
      <c r="C41" s="20"/>
      <c r="D41" s="20"/>
      <c r="E41" s="20"/>
      <c r="F41" s="42"/>
      <c r="G41" s="42"/>
      <c r="H41" s="42"/>
      <c r="K41" s="63"/>
    </row>
    <row r="43" ht="12.75">
      <c r="B43" s="64" t="s">
        <v>36</v>
      </c>
    </row>
    <row r="44" ht="12.75">
      <c r="B44" s="64" t="s">
        <v>37</v>
      </c>
    </row>
    <row r="45" ht="12.75">
      <c r="B45" s="64" t="s">
        <v>38</v>
      </c>
    </row>
    <row r="48" ht="12.75">
      <c r="B48" s="64"/>
    </row>
    <row r="49" ht="12.75">
      <c r="B49" s="65"/>
    </row>
  </sheetData>
  <mergeCells count="3">
    <mergeCell ref="B4:H4"/>
    <mergeCell ref="A13:B13"/>
    <mergeCell ref="A23:B23"/>
  </mergeCells>
  <printOptions horizontalCentered="1"/>
  <pageMargins left="0.75" right="0.75" top="1.11" bottom="1" header="0.5" footer="0.5"/>
  <pageSetup fitToHeight="1" fitToWidth="1" orientation="portrait" scale="87" r:id="rId1"/>
  <headerFooter alignWithMargins="0">
    <oddFooter>&amp;L&amp;8&amp;F, &amp;A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 Office</dc:creator>
  <cp:keywords/>
  <dc:description/>
  <cp:lastModifiedBy>Budget Office</cp:lastModifiedBy>
  <dcterms:created xsi:type="dcterms:W3CDTF">2008-06-02T22:18:03Z</dcterms:created>
  <dcterms:modified xsi:type="dcterms:W3CDTF">2008-06-02T22:18:14Z</dcterms:modified>
  <cp:category/>
  <cp:version/>
  <cp:contentType/>
  <cp:contentStatus/>
</cp:coreProperties>
</file>