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270" windowWidth="15480" windowHeight="8970" activeTab="0"/>
  </bookViews>
  <sheets>
    <sheet name="Fiscal Note" sheetId="1" r:id="rId1"/>
  </sheets>
  <externalReferences>
    <externalReference r:id="rId4"/>
    <externalReference r:id="rId5"/>
    <externalReference r:id="rId6"/>
    <externalReference r:id="rId7"/>
    <externalReference r:id="rId8"/>
    <externalReference r:id="rId9"/>
  </externalReferences>
  <definedNames>
    <definedName name="__123Graph_A" hidden="1">'[6]BurienAcc'!#REF!</definedName>
    <definedName name="__123Graph_B" hidden="1">'[6]BurienAcc'!#REF!</definedName>
    <definedName name="__123Graph_C" hidden="1">'[6]BurienAcc'!#REF!</definedName>
    <definedName name="__123Graph_D" hidden="1">'[6]BurienAcc'!#REF!</definedName>
    <definedName name="__123Graph_X" hidden="1">'[6]CovAcc'!#REF!</definedName>
    <definedName name="_Order1" hidden="1">255</definedName>
    <definedName name="aaa" localSheetId="0" hidden="1">{"Dis",#N/A,FALSE,"ReorgRevisted"}</definedName>
    <definedName name="aaa" hidden="1">{"Dis",#N/A,FALSE,"ReorgRevisted"}</definedName>
    <definedName name="admin">#REF!</definedName>
    <definedName name="AFIS_new_construction">'[5]Exec NC'!#REF!</definedName>
    <definedName name="AV_under_I_722">'[5]Exec NC'!#REF!</definedName>
    <definedName name="Average_AV_2001_Countywide">'[5]Exec NC'!#REF!</definedName>
    <definedName name="Average_House_AV">'[5]Exec NC'!#REF!</definedName>
    <definedName name="bbb" localSheetId="0" hidden="1">{"NonWhole",#N/A,FALSE,"ReorgRevisted"}</definedName>
    <definedName name="bbb" hidden="1">{"NonWhole",#N/A,FALSE,"ReorgRevisted"}</definedName>
    <definedName name="BSBPons">#REF!</definedName>
    <definedName name="collection_rate">'[5]Exec NC'!#REF!</definedName>
    <definedName name="CostCat">'[1]Nov 2006 Storm'!#REF!</definedName>
    <definedName name="ddd" localSheetId="0" hidden="1">{"cxtransfer",#N/A,FALSE,"ReorgRevisted"}</definedName>
    <definedName name="ddd" hidden="1">{"cxtransfer",#N/A,FALSE,"ReorgRevisted"}</definedName>
    <definedName name="eee" localSheetId="0" hidden="1">{"Dis",#N/A,FALSE,"ReorgRevisted"}</definedName>
    <definedName name="eee" hidden="1">{"Dis",#N/A,FALSE,"ReorgRevisted"}</definedName>
    <definedName name="ert" localSheetId="0" hidden="1">{"NonWhole",#N/A,FALSE,"ReorgRevisted"}</definedName>
    <definedName name="ert" hidden="1">{"NonWhole",#N/A,FALSE,"ReorgRevisted"}</definedName>
    <definedName name="EssOptions">"A3100001100130001000001100000_01000"</definedName>
    <definedName name="fff" localSheetId="0" hidden="1">{"NonWhole",#N/A,FALSE,"ReorgRevisted"}</definedName>
    <definedName name="fff" hidden="1">{"NonWhole",#N/A,FALSE,"ReorgRevisted"}</definedName>
    <definedName name="Form2BRepDetailRL" localSheetId="0" hidden="1">{"Whole",#N/A,FALSE,"ReorgRevisted"}</definedName>
    <definedName name="Form2BRepDetailRL" hidden="1">{"Whole",#N/A,FALSE,"ReorgRevisted"}</definedName>
    <definedName name="ggg" localSheetId="0" hidden="1">{"Dis",#N/A,FALSE,"ReorgRevisted"}</definedName>
    <definedName name="ggg" hidden="1">{"Dis",#N/A,FALSE,"ReorgRevisted"}</definedName>
    <definedName name="hhh" localSheetId="0" hidden="1">{"Whole",#N/A,FALSE,"ReorgRevisted"}</definedName>
    <definedName name="hhh" hidden="1">{"Whole",#N/A,FALSE,"ReorgRevisted"}</definedName>
    <definedName name="I_722">'[5]Exec NC'!#REF!</definedName>
    <definedName name="iii" localSheetId="0" hidden="1">{"Whole",#N/A,FALSE,"ReorgRevisted"}</definedName>
    <definedName name="iii" hidden="1">{"Whole",#N/A,FALSE,"ReorgRevisted"}</definedName>
    <definedName name="infl95">'[2]EXP'!#REF!</definedName>
    <definedName name="inflator">#REF!</definedName>
    <definedName name="jjj" localSheetId="0" hidden="1">{"cxtransfer",#N/A,FALSE,"ReorgRevisted"}</definedName>
    <definedName name="jjj" hidden="1">{"cxtransfer",#N/A,FALSE,"ReorgRevisted"}</definedName>
    <definedName name="KC_Share">#REF!</definedName>
    <definedName name="kkk" localSheetId="0" hidden="1">{"NonWhole",#N/A,FALSE,"ReorgRevisted"}</definedName>
    <definedName name="kkk" hidden="1">{"NonWhole",#N/A,FALSE,"ReorgRevisted"}</definedName>
    <definedName name="lid_lift_method">'[5]Exec NC'!#REF!</definedName>
    <definedName name="lll" localSheetId="0" hidden="1">{"Dis",#N/A,FALSE,"ReorgRevisted"}</definedName>
    <definedName name="lll" hidden="1">{"Dis",#N/A,FALSE,"ReorgRevisted"}</definedName>
    <definedName name="mmm" localSheetId="0" hidden="1">{"Whole",#N/A,FALSE,"ReorgRevisted"}</definedName>
    <definedName name="mmm" hidden="1">{"Whole",#N/A,FALSE,"ReorgRevisted"}</definedName>
    <definedName name="new_AFIS">'[5]Exec NC'!#REF!</definedName>
    <definedName name="New_construction_adjustment">'[5]Exec NC'!#REF!</definedName>
    <definedName name="newrate">#REF!</definedName>
    <definedName name="nnn" localSheetId="0" hidden="1">{"Dis",#N/A,FALSE,"ReorgRevisted"}</definedName>
    <definedName name="nnn" hidden="1">{"Dis",#N/A,FALSE,"ReorgRevisted"}</definedName>
    <definedName name="ok" localSheetId="0" hidden="1">{"NonWhole",#N/A,FALSE,"ReorgRevisted"}</definedName>
    <definedName name="ok" hidden="1">{"NonWhole",#N/A,FALSE,"ReorgRevisted"}</definedName>
    <definedName name="old_AV">'[5]Exec NC'!#REF!</definedName>
    <definedName name="old_nc">'[5]Exec NC'!#REF!</definedName>
    <definedName name="oldrate">#REF!</definedName>
    <definedName name="ook" localSheetId="0" hidden="1">{"Whole",#N/A,FALSE,"ReorgRevisted"}</definedName>
    <definedName name="ook" hidden="1">{"Whole",#N/A,FALSE,"ReorgRevisted"}</definedName>
    <definedName name="ooo" localSheetId="0" hidden="1">{"cxtransfer",#N/A,FALSE,"ReorgRevisted"}</definedName>
    <definedName name="ooo" hidden="1">{"cxtransfer",#N/A,FALSE,"ReorgRevisted"}</definedName>
    <definedName name="ppp" localSheetId="0" hidden="1">{"NonWhole",#N/A,FALSE,"ReorgRevisted"}</definedName>
    <definedName name="ppp" hidden="1">{"NonWhole",#N/A,FALSE,"ReorgRevisted"}</definedName>
    <definedName name="_xlnm.Print_Area" localSheetId="0">'Fiscal Note'!$A$1:$J$47</definedName>
    <definedName name="print_titles_old">'[5]Exec NC'!$27:$27,'[5]Exec NC'!$A:$A</definedName>
    <definedName name="PWAdmin">#REF!</definedName>
    <definedName name="qqq" localSheetId="0" hidden="1">{"cxtransfer",#N/A,FALSE,"ReorgRevisted"}</definedName>
    <definedName name="qqq" hidden="1">{"cxtransfer",#N/A,FALSE,"ReorgRevisted"}</definedName>
    <definedName name="qwe" localSheetId="0" hidden="1">{"Whole",#N/A,FALSE,"ReorgRevisted"}</definedName>
    <definedName name="qwe" hidden="1">{"Whole",#N/A,FALSE,"ReorgRevisted"}</definedName>
    <definedName name="Radios" localSheetId="0" hidden="1">{"cxtransfer",#N/A,FALSE,"ReorgRevisted"}</definedName>
    <definedName name="Radios" hidden="1">{"cxtransfer",#N/A,FALSE,"ReorgRevisted"}</definedName>
    <definedName name="Regular_levy_assessed_value">'[5]Exec NC'!#REF!</definedName>
    <definedName name="reimb">#REF!</definedName>
    <definedName name="rrr" localSheetId="0" hidden="1">{"Whole",#N/A,FALSE,"ReorgRevisted"}</definedName>
    <definedName name="rrr" hidden="1">{"Whole",#N/A,FALSE,"ReorgRevisted"}</definedName>
    <definedName name="rty" localSheetId="0" hidden="1">{"Dis",#N/A,FALSE,"ReorgRevisted"}</definedName>
    <definedName name="rty" hidden="1">{"Dis",#N/A,FALSE,"ReorgRevisted"}</definedName>
    <definedName name="Sea_Share">#REF!</definedName>
    <definedName name="sortbase">#REF!</definedName>
    <definedName name="sss" localSheetId="0" hidden="1">{"Whole",#N/A,FALSE,"ReorgRevisted"}</definedName>
    <definedName name="sss" hidden="1">{"Whole",#N/A,FALSE,"ReorgRevisted"}</definedName>
    <definedName name="table_i722">'[5]Exec NC'!#REF!</definedName>
    <definedName name="TEST" localSheetId="0" hidden="1">{"Whole",#N/A,FALSE,"ReorgRevisted"}</definedName>
    <definedName name="TEST" hidden="1">{"Whole",#N/A,FALSE,"ReorgRevisted"}</definedName>
    <definedName name="toggle_98_refund">'[5]Exec NC'!#REF!</definedName>
    <definedName name="totsal">#REF!</definedName>
    <definedName name="ttt" localSheetId="0" hidden="1">{"cxtransfer",#N/A,FALSE,"ReorgRevisted"}</definedName>
    <definedName name="ttt" hidden="1">{"cxtransfer",#N/A,FALSE,"ReorgRevisted"}</definedName>
    <definedName name="tyu" localSheetId="0" hidden="1">{"Whole",#N/A,FALSE,"ReorgRevisted"}</definedName>
    <definedName name="tyu" hidden="1">{"Whole",#N/A,FALSE,"ReorgRevisted"}</definedName>
    <definedName name="uuu" localSheetId="0" hidden="1">{"Dis",#N/A,FALSE,"ReorgRevisted"}</definedName>
    <definedName name="uuu" hidden="1">{"Dis",#N/A,FALSE,"ReorgRevisted"}</definedName>
    <definedName name="vvv" localSheetId="0" hidden="1">{"cxtransfer",#N/A,FALSE,"ReorgRevisted"}</definedName>
    <definedName name="vvv" hidden="1">{"cxtransfer",#N/A,FALSE,"ReorgRevisted"}</definedName>
    <definedName name="wer" localSheetId="0" hidden="1">{"cxtransfer",#N/A,FALSE,"ReorgRevisted"}</definedName>
    <definedName name="wer" hidden="1">{"cxtransfer",#N/A,FALSE,"ReorgRevisted"}</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ww" localSheetId="0" hidden="1">{"NonWhole",#N/A,FALSE,"ReorgRevisted"}</definedName>
    <definedName name="www" hidden="1">{"NonWhole",#N/A,FALSE,"ReorgRevisted"}</definedName>
    <definedName name="x" localSheetId="0" hidden="1">{"Dis",#N/A,FALSE,"ReorgRevisted"}</definedName>
    <definedName name="x" hidden="1">{"Dis",#N/A,FALSE,"ReorgRevisted"}</definedName>
    <definedName name="xxx" localSheetId="0" hidden="1">{"Whole",#N/A,FALSE,"ReorgRevisted"}</definedName>
    <definedName name="xxx" hidden="1">{"Whole",#N/A,FALSE,"ReorgRevisted"}</definedName>
    <definedName name="yyy" localSheetId="0" hidden="1">{"NonWhole",#N/A,FALSE,"ReorgRevisted"}</definedName>
    <definedName name="yyy" hidden="1">{"NonWhole",#N/A,FALSE,"ReorgRevisted"}</definedName>
    <definedName name="zzz" localSheetId="0" hidden="1">{"Whole",#N/A,FALSE,"ReorgRevisted"}</definedName>
    <definedName name="zzz" hidden="1">{"Whole",#N/A,FALSE,"ReorgRevisted"}</definedName>
  </definedNames>
  <calcPr fullCalcOnLoad="1"/>
</workbook>
</file>

<file path=xl/sharedStrings.xml><?xml version="1.0" encoding="utf-8"?>
<sst xmlns="http://schemas.openxmlformats.org/spreadsheetml/2006/main" count="55" uniqueCount="36">
  <si>
    <t xml:space="preserve">Fund </t>
  </si>
  <si>
    <t>FISCAL NOTE</t>
  </si>
  <si>
    <t xml:space="preserve">Ordinance/Motion No.  </t>
  </si>
  <si>
    <t xml:space="preserve">Title:   </t>
  </si>
  <si>
    <t>Affected Agency and/or Agencies: DOT - Road Services Division</t>
  </si>
  <si>
    <t>Impact of the above legislation on the fiscal affairs of King County is estimated to be:</t>
  </si>
  <si>
    <t>Revenue to:</t>
  </si>
  <si>
    <t>Fund Title</t>
  </si>
  <si>
    <t xml:space="preserve">Revenue </t>
  </si>
  <si>
    <t>Current Year</t>
  </si>
  <si>
    <t>1st Year</t>
  </si>
  <si>
    <t>2nd Year</t>
  </si>
  <si>
    <t>3rd Year</t>
  </si>
  <si>
    <t>Code</t>
  </si>
  <si>
    <t>Source</t>
  </si>
  <si>
    <t xml:space="preserve">TOTAL </t>
  </si>
  <si>
    <t>Expenditures from:</t>
  </si>
  <si>
    <t>Department</t>
  </si>
  <si>
    <t>TOTAL</t>
  </si>
  <si>
    <t>Expenditures by Categories</t>
  </si>
  <si>
    <t>Note Prepared By: Florencia Donato - PPM III - Road Services Division</t>
  </si>
  <si>
    <t>Note Reviewed By: Sid Bender, OMB, Budget Analyst</t>
  </si>
  <si>
    <t>This fiscal impact is supported by Sale of Land - Summit Pit</t>
  </si>
  <si>
    <t>0736 - Roads Renton Maintenance Faciltity</t>
  </si>
  <si>
    <t>Roads  Renton Maintenance Facility Fund</t>
  </si>
  <si>
    <t>Option 1 &amp; 7 - Design</t>
  </si>
  <si>
    <t>Option 6 - 1% for Art</t>
  </si>
  <si>
    <t>Option 3 &amp; 9 - Construction</t>
  </si>
  <si>
    <t>Option 2 - Property Acquisition</t>
  </si>
  <si>
    <t>Interfund Borrowing prior to Summit Sale Transaction</t>
  </si>
  <si>
    <t>* Interfund loan will be repaid in 2012 as Summit Property sale revenue is collected according to the schedule specified in the purchase and sale agreement.  
The estimated sale price is $51 million.</t>
  </si>
  <si>
    <t>4th Year</t>
  </si>
  <si>
    <t>Total</t>
  </si>
  <si>
    <t>**Create a new $200,000 CIP project in Fund 3850 for the Roads Operational Master Plan (ROMP), CIP #700208.</t>
  </si>
  <si>
    <t>2008 Supplemental - S Regional Road Maintenance Facility (Project 300808) and Roads Operational Master Plan (Project 700208)</t>
  </si>
  <si>
    <t>* Project budget is adjusted by this ordinance to increase funding for the South Regional Roads Maintenance Facility (CIP #300808) backed by the sale of the Summit Pit property.  Total project cost, including $1,375,000 approved in the 2008 Adopted Budget, is $31,149,000  ($1,375,000 + $29,774,000).</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</si>
</sst>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
    <numFmt numFmtId="166" formatCode="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
    <numFmt numFmtId="173" formatCode="_(* #,##0_);_(* \(#,##0\);_(* &quot;-&quot;??_);_(@_)"/>
    <numFmt numFmtId="174" formatCode="#,##0;[Red]\(#,##0\)"/>
    <numFmt numFmtId="175" formatCode="#,##0;[Red]\(#,##0\);0"/>
    <numFmt numFmtId="176" formatCode="m/d/yy;@"/>
    <numFmt numFmtId="177" formatCode="_(* #,##0.0_);_(* \(#,##0.0\);_(* &quot;-&quot;??_);_(@_)"/>
    <numFmt numFmtId="178" formatCode="_(* #,##0.000_);_(* \(#,##0.000\);_(* &quot;-&quot;???_);_(@_)"/>
    <numFmt numFmtId="179" formatCode="#."/>
    <numFmt numFmtId="180" formatCode="&quot;$&quot;#,##0.00"/>
    <numFmt numFmtId="181" formatCode="_(* #,##0.000_);_(* \(#,##0.000\);_(* &quot;-&quot;??_);_(@_)"/>
    <numFmt numFmtId="182" formatCode="_(* #,##0.0000_);_(* \(#,##0.0000\);_(* &quot;-&quot;??_);_(@_)"/>
    <numFmt numFmtId="183" formatCode="_(&quot;$&quot;* #,##0.0_);_(&quot;$&quot;* \(#,##0.0\);_(&quot;$&quot;* &quot;-&quot;??_);_(@_)"/>
    <numFmt numFmtId="184" formatCode="_(&quot;$&quot;* #,##0_);_(&quot;$&quot;* \(#,##0\);_(&quot;$&quot;* &quot;-&quot;??_);_(@_)"/>
    <numFmt numFmtId="185" formatCode="#,##0.0_);\(#,##0.0\)"/>
    <numFmt numFmtId="186" formatCode="0.0"/>
    <numFmt numFmtId="187" formatCode="[$-409]dddd\,\ mmmm\ dd\,\ yyyy"/>
    <numFmt numFmtId="188" formatCode="&quot;$&quot;#,##0;\(&quot;$&quot;#,##0\)"/>
    <numFmt numFmtId="189" formatCode="#,##0\ ;\(#,##0\)"/>
    <numFmt numFmtId="190" formatCode="\(0\)"/>
    <numFmt numFmtId="191" formatCode="0000"/>
    <numFmt numFmtId="192" formatCode="yyyy"/>
    <numFmt numFmtId="193" formatCode="mm/dd/yy;@"/>
    <numFmt numFmtId="194" formatCode="&quot;$&quot;#,##0.0;\(&quot;$&quot;#,##0.0\)"/>
    <numFmt numFmtId="195" formatCode="&quot;$&quot;#,##0.0_);\(&quot;$&quot;#,##0.0\)"/>
    <numFmt numFmtId="196" formatCode="0.000%"/>
    <numFmt numFmtId="197" formatCode="[$-409]mmm\-yy;@"/>
    <numFmt numFmtId="198" formatCode="#,##0.00;#,##0.00\-"/>
    <numFmt numFmtId="199" formatCode="[$-409]mmmm\ d\,\ yyyy;@"/>
  </numFmts>
  <fonts count="43">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10.5"/>
      <name val="Univers"/>
      <family val="2"/>
    </font>
    <font>
      <sz val="9"/>
      <name val="Univers"/>
      <family val="2"/>
    </font>
    <font>
      <sz val="9"/>
      <name val="Arial"/>
      <family val="0"/>
    </font>
    <font>
      <sz val="10"/>
      <name val="Univer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double"/>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9">
    <xf numFmtId="0" fontId="0" fillId="0" borderId="0" xfId="0" applyAlignment="1">
      <alignment/>
    </xf>
    <xf numFmtId="0" fontId="0" fillId="0" borderId="0" xfId="57" applyAlignment="1">
      <alignment/>
      <protection/>
    </xf>
    <xf numFmtId="0" fontId="5" fillId="0" borderId="0" xfId="57" applyFont="1" applyAlignment="1">
      <alignment horizontal="centerContinuous"/>
      <protection/>
    </xf>
    <xf numFmtId="0" fontId="0" fillId="0" borderId="0" xfId="57" applyAlignment="1">
      <alignment horizontal="centerContinuous"/>
      <protection/>
    </xf>
    <xf numFmtId="0" fontId="0" fillId="0" borderId="0" xfId="57">
      <alignment/>
      <protection/>
    </xf>
    <xf numFmtId="0" fontId="5" fillId="0" borderId="0" xfId="57" applyFont="1" applyBorder="1">
      <alignment/>
      <protection/>
    </xf>
    <xf numFmtId="0" fontId="5" fillId="0" borderId="0" xfId="57" applyFont="1">
      <alignment/>
      <protection/>
    </xf>
    <xf numFmtId="165" fontId="5" fillId="0" borderId="0" xfId="57" applyNumberFormat="1" applyFont="1" applyBorder="1" applyAlignment="1">
      <alignment horizontal="center"/>
      <protection/>
    </xf>
    <xf numFmtId="0" fontId="5" fillId="0" borderId="10" xfId="57" applyFont="1" applyBorder="1">
      <alignment/>
      <protection/>
    </xf>
    <xf numFmtId="0" fontId="5" fillId="0" borderId="11" xfId="57" applyFont="1" applyBorder="1">
      <alignment/>
      <protection/>
    </xf>
    <xf numFmtId="0" fontId="5" fillId="0" borderId="12" xfId="57" applyFont="1" applyBorder="1" applyAlignment="1">
      <alignment horizontal="center"/>
      <protection/>
    </xf>
    <xf numFmtId="0" fontId="5" fillId="0" borderId="13" xfId="57" applyFont="1" applyBorder="1">
      <alignment/>
      <protection/>
    </xf>
    <xf numFmtId="0" fontId="5" fillId="0" borderId="14" xfId="57" applyFont="1" applyBorder="1">
      <alignment/>
      <protection/>
    </xf>
    <xf numFmtId="0" fontId="5" fillId="0" borderId="15" xfId="57" applyFont="1" applyBorder="1" applyAlignment="1">
      <alignment horizontal="center"/>
      <protection/>
    </xf>
    <xf numFmtId="191" fontId="6" fillId="0" borderId="16" xfId="57" applyNumberFormat="1" applyFont="1" applyBorder="1" applyAlignment="1">
      <alignment horizontal="center" vertical="center"/>
      <protection/>
    </xf>
    <xf numFmtId="0" fontId="6" fillId="0" borderId="16" xfId="57" applyFont="1" applyBorder="1" applyAlignment="1">
      <alignment vertical="center" wrapText="1"/>
      <protection/>
    </xf>
    <xf numFmtId="165" fontId="6" fillId="0" borderId="16" xfId="57" applyNumberFormat="1" applyFont="1" applyBorder="1" applyAlignment="1">
      <alignment horizontal="center" vertical="center"/>
      <protection/>
    </xf>
    <xf numFmtId="0" fontId="7" fillId="0" borderId="0" xfId="57" applyFont="1" applyAlignment="1">
      <alignment vertical="center"/>
      <protection/>
    </xf>
    <xf numFmtId="0" fontId="5" fillId="0" borderId="17" xfId="57" applyFont="1" applyBorder="1">
      <alignment/>
      <protection/>
    </xf>
    <xf numFmtId="0" fontId="5" fillId="0" borderId="18" xfId="57" applyFont="1" applyBorder="1">
      <alignment/>
      <protection/>
    </xf>
    <xf numFmtId="0" fontId="5" fillId="0" borderId="16" xfId="57" applyFont="1" applyBorder="1">
      <alignment/>
      <protection/>
    </xf>
    <xf numFmtId="165" fontId="5" fillId="0" borderId="16" xfId="57" applyNumberFormat="1" applyFont="1" applyBorder="1" applyAlignment="1">
      <alignment horizontal="center"/>
      <protection/>
    </xf>
    <xf numFmtId="3" fontId="5" fillId="0" borderId="0" xfId="57" applyNumberFormat="1" applyFont="1">
      <alignment/>
      <protection/>
    </xf>
    <xf numFmtId="0" fontId="5" fillId="0" borderId="19" xfId="57" applyFont="1" applyBorder="1">
      <alignment/>
      <protection/>
    </xf>
    <xf numFmtId="0" fontId="6" fillId="0" borderId="16" xfId="57" applyFont="1" applyBorder="1" applyAlignment="1">
      <alignment horizontal="center" vertical="center" wrapText="1"/>
      <protection/>
    </xf>
    <xf numFmtId="0" fontId="5" fillId="0" borderId="11" xfId="57" applyFont="1" applyBorder="1" applyAlignment="1">
      <alignment horizontal="center"/>
      <protection/>
    </xf>
    <xf numFmtId="0" fontId="5" fillId="0" borderId="20" xfId="57" applyFont="1" applyBorder="1" applyAlignment="1">
      <alignment horizontal="center"/>
      <protection/>
    </xf>
    <xf numFmtId="0" fontId="0" fillId="0" borderId="0" xfId="57" applyBorder="1">
      <alignment/>
      <protection/>
    </xf>
    <xf numFmtId="0" fontId="5" fillId="0" borderId="14" xfId="57" applyFont="1" applyBorder="1" applyAlignment="1">
      <alignment horizontal="center"/>
      <protection/>
    </xf>
    <xf numFmtId="0" fontId="5" fillId="0" borderId="19" xfId="57" applyFont="1" applyBorder="1" applyAlignment="1">
      <alignment horizontal="center"/>
      <protection/>
    </xf>
    <xf numFmtId="0" fontId="5" fillId="0" borderId="21" xfId="57" applyFont="1" applyBorder="1">
      <alignment/>
      <protection/>
    </xf>
    <xf numFmtId="165" fontId="6" fillId="0" borderId="21" xfId="57" applyNumberFormat="1" applyFont="1" applyBorder="1" applyAlignment="1">
      <alignment horizontal="center"/>
      <protection/>
    </xf>
    <xf numFmtId="165" fontId="6" fillId="0" borderId="16" xfId="57" applyNumberFormat="1" applyFont="1" applyBorder="1" applyAlignment="1">
      <alignment horizontal="center"/>
      <protection/>
    </xf>
    <xf numFmtId="3" fontId="0" fillId="0" borderId="0" xfId="57" applyNumberFormat="1" applyBorder="1">
      <alignment/>
      <protection/>
    </xf>
    <xf numFmtId="3" fontId="0" fillId="0" borderId="0" xfId="57" applyNumberFormat="1">
      <alignment/>
      <protection/>
    </xf>
    <xf numFmtId="0" fontId="5" fillId="0" borderId="22" xfId="57" applyFont="1" applyBorder="1">
      <alignment/>
      <protection/>
    </xf>
    <xf numFmtId="0" fontId="5" fillId="0" borderId="23" xfId="57" applyFont="1" applyBorder="1">
      <alignment/>
      <protection/>
    </xf>
    <xf numFmtId="0" fontId="5" fillId="0" borderId="24" xfId="57" applyFont="1" applyBorder="1">
      <alignment/>
      <protection/>
    </xf>
    <xf numFmtId="165" fontId="5" fillId="0" borderId="25" xfId="57" applyNumberFormat="1" applyFont="1" applyBorder="1" applyAlignment="1">
      <alignment horizontal="center"/>
      <protection/>
    </xf>
    <xf numFmtId="37" fontId="0" fillId="0" borderId="0" xfId="57" applyNumberFormat="1">
      <alignment/>
      <protection/>
    </xf>
    <xf numFmtId="37" fontId="4" fillId="0" borderId="0" xfId="57" applyNumberFormat="1" applyFont="1" applyBorder="1">
      <alignment/>
      <protection/>
    </xf>
    <xf numFmtId="0" fontId="5" fillId="0" borderId="0" xfId="57" applyFont="1" applyBorder="1" applyAlignment="1" quotePrefix="1">
      <alignment horizontal="left"/>
      <protection/>
    </xf>
    <xf numFmtId="0" fontId="5" fillId="0" borderId="0" xfId="57" applyFont="1" applyAlignment="1" quotePrefix="1">
      <alignment horizontal="left"/>
      <protection/>
    </xf>
    <xf numFmtId="0" fontId="5" fillId="0" borderId="17" xfId="57" applyFont="1" applyBorder="1" applyAlignment="1" quotePrefix="1">
      <alignment horizontal="left"/>
      <protection/>
    </xf>
    <xf numFmtId="0" fontId="5" fillId="0" borderId="17" xfId="57" applyFont="1" applyBorder="1" applyAlignment="1">
      <alignment horizontal="left"/>
      <protection/>
    </xf>
    <xf numFmtId="0" fontId="5" fillId="0" borderId="0" xfId="57" applyFont="1" applyAlignment="1" quotePrefix="1">
      <alignment horizontal="left" vertical="center" wrapText="1"/>
      <protection/>
    </xf>
    <xf numFmtId="0" fontId="5" fillId="0" borderId="0" xfId="57" applyFont="1" applyAlignment="1">
      <alignment horizontal="left" vertical="center" wrapText="1"/>
      <protection/>
    </xf>
    <xf numFmtId="165" fontId="0" fillId="0" borderId="16" xfId="57" applyNumberFormat="1" applyBorder="1">
      <alignment/>
      <protection/>
    </xf>
    <xf numFmtId="0" fontId="5" fillId="0" borderId="26" xfId="57" applyFont="1" applyBorder="1" applyAlignment="1">
      <alignment horizontal="center"/>
      <protection/>
    </xf>
    <xf numFmtId="0" fontId="5" fillId="0" borderId="27" xfId="57" applyFont="1" applyBorder="1" applyAlignment="1">
      <alignment horizontal="center"/>
      <protection/>
    </xf>
    <xf numFmtId="0" fontId="0" fillId="0" borderId="15" xfId="57" applyBorder="1" applyAlignment="1">
      <alignment horizontal="center"/>
      <protection/>
    </xf>
    <xf numFmtId="184" fontId="7" fillId="0" borderId="15" xfId="44" applyNumberFormat="1" applyFont="1" applyBorder="1" applyAlignment="1">
      <alignment vertical="center"/>
    </xf>
    <xf numFmtId="0" fontId="0" fillId="0" borderId="19" xfId="57" applyBorder="1" applyAlignment="1">
      <alignment horizontal="center"/>
      <protection/>
    </xf>
    <xf numFmtId="184" fontId="7" fillId="0" borderId="19" xfId="44" applyNumberFormat="1" applyFont="1" applyBorder="1" applyAlignment="1">
      <alignment vertical="center"/>
    </xf>
    <xf numFmtId="0" fontId="0" fillId="0" borderId="15" xfId="57" applyBorder="1">
      <alignment/>
      <protection/>
    </xf>
    <xf numFmtId="165" fontId="6" fillId="0" borderId="28" xfId="57" applyNumberFormat="1" applyFont="1" applyBorder="1" applyAlignment="1">
      <alignment horizontal="center"/>
      <protection/>
    </xf>
    <xf numFmtId="165" fontId="5" fillId="0" borderId="29" xfId="57" applyNumberFormat="1" applyFont="1" applyBorder="1" applyAlignment="1">
      <alignment horizontal="center"/>
      <protection/>
    </xf>
    <xf numFmtId="3" fontId="0" fillId="0" borderId="16" xfId="57" applyNumberFormat="1" applyBorder="1">
      <alignment/>
      <protection/>
    </xf>
    <xf numFmtId="3" fontId="0" fillId="0" borderId="25" xfId="57" applyNumberFormat="1" applyBorder="1">
      <alignment/>
      <protection/>
    </xf>
    <xf numFmtId="165" fontId="6" fillId="0" borderId="27" xfId="57" applyNumberFormat="1" applyFont="1" applyBorder="1" applyAlignment="1">
      <alignment horizontal="center"/>
      <protection/>
    </xf>
    <xf numFmtId="3" fontId="7" fillId="0" borderId="16" xfId="57" applyNumberFormat="1" applyFont="1" applyBorder="1">
      <alignment/>
      <protection/>
    </xf>
    <xf numFmtId="165" fontId="0" fillId="0" borderId="0" xfId="57" applyNumberFormat="1">
      <alignment/>
      <protection/>
    </xf>
    <xf numFmtId="173" fontId="0" fillId="0" borderId="0" xfId="42" applyNumberFormat="1" applyAlignment="1">
      <alignment/>
    </xf>
    <xf numFmtId="165" fontId="7" fillId="0" borderId="16" xfId="57" applyNumberFormat="1" applyFont="1" applyBorder="1" applyAlignment="1">
      <alignment vertical="center"/>
      <protection/>
    </xf>
    <xf numFmtId="0" fontId="5" fillId="0" borderId="30" xfId="57" applyFont="1" applyBorder="1" applyAlignment="1">
      <alignment horizontal="left"/>
      <protection/>
    </xf>
    <xf numFmtId="0" fontId="5" fillId="0" borderId="31" xfId="57" applyFont="1" applyBorder="1" applyAlignment="1">
      <alignment horizontal="left"/>
      <protection/>
    </xf>
    <xf numFmtId="0" fontId="5" fillId="0" borderId="31" xfId="57" applyFont="1" applyBorder="1" applyAlignment="1">
      <alignment horizontal="centerContinuous"/>
      <protection/>
    </xf>
    <xf numFmtId="0" fontId="0" fillId="0" borderId="31" xfId="57" applyBorder="1" applyAlignment="1">
      <alignment horizontal="centerContinuous"/>
      <protection/>
    </xf>
    <xf numFmtId="0" fontId="0" fillId="0" borderId="32" xfId="57" applyBorder="1">
      <alignment/>
      <protection/>
    </xf>
    <xf numFmtId="0" fontId="5" fillId="0" borderId="33" xfId="57" applyFont="1" applyBorder="1" applyAlignment="1" quotePrefix="1">
      <alignment horizontal="left" vertical="top"/>
      <protection/>
    </xf>
    <xf numFmtId="0" fontId="0" fillId="0" borderId="34" xfId="57" applyBorder="1">
      <alignment/>
      <protection/>
    </xf>
    <xf numFmtId="0" fontId="5" fillId="0" borderId="33" xfId="57" applyFont="1" applyBorder="1">
      <alignment/>
      <protection/>
    </xf>
    <xf numFmtId="0" fontId="5" fillId="0" borderId="33" xfId="57" applyFont="1" applyBorder="1" applyAlignment="1" quotePrefix="1">
      <alignment horizontal="left"/>
      <protection/>
    </xf>
    <xf numFmtId="0" fontId="5" fillId="0" borderId="35" xfId="57" applyFont="1" applyBorder="1" applyAlignment="1" quotePrefix="1">
      <alignment horizontal="left"/>
      <protection/>
    </xf>
    <xf numFmtId="0" fontId="5" fillId="0" borderId="36" xfId="57" applyFont="1" applyBorder="1">
      <alignment/>
      <protection/>
    </xf>
    <xf numFmtId="0" fontId="0" fillId="0" borderId="36" xfId="57" applyBorder="1">
      <alignment/>
      <protection/>
    </xf>
    <xf numFmtId="0" fontId="0" fillId="0" borderId="37" xfId="57" applyBorder="1">
      <alignment/>
      <protection/>
    </xf>
    <xf numFmtId="0" fontId="0" fillId="0" borderId="0" xfId="57" applyBorder="1" applyAlignment="1">
      <alignment/>
      <protection/>
    </xf>
    <xf numFmtId="0" fontId="0" fillId="0" borderId="0" xfId="0" applyAlignment="1">
      <alignment/>
    </xf>
    <xf numFmtId="0" fontId="0" fillId="0" borderId="34" xfId="0" applyBorder="1" applyAlignment="1">
      <alignment/>
    </xf>
    <xf numFmtId="0" fontId="4" fillId="0" borderId="0" xfId="57" applyFont="1" applyAlignment="1">
      <alignment horizontal="center"/>
      <protection/>
    </xf>
    <xf numFmtId="0" fontId="5" fillId="0" borderId="0" xfId="57" applyFont="1" applyBorder="1" applyAlignment="1">
      <alignment horizontal="left" wrapText="1"/>
      <protection/>
    </xf>
    <xf numFmtId="0" fontId="0" fillId="0" borderId="0" xfId="0" applyAlignment="1">
      <alignment wrapText="1"/>
    </xf>
    <xf numFmtId="0" fontId="8" fillId="0" borderId="0" xfId="57" applyFont="1" applyAlignment="1">
      <alignment horizontal="left" vertical="center" wrapText="1"/>
      <protection/>
    </xf>
    <xf numFmtId="0" fontId="6" fillId="0" borderId="17" xfId="57" applyFont="1" applyBorder="1" applyAlignment="1" quotePrefix="1">
      <alignment horizontal="center" vertical="center" wrapText="1"/>
      <protection/>
    </xf>
    <xf numFmtId="0" fontId="6" fillId="0" borderId="21" xfId="57" applyFont="1" applyBorder="1" applyAlignment="1">
      <alignment horizontal="center" vertical="center" wrapText="1"/>
      <protection/>
    </xf>
    <xf numFmtId="0" fontId="5" fillId="0" borderId="0" xfId="57" applyFont="1" applyAlignment="1">
      <alignment wrapText="1"/>
      <protection/>
    </xf>
    <xf numFmtId="0" fontId="5" fillId="0" borderId="0" xfId="57" applyFont="1" applyAlignment="1" quotePrefix="1">
      <alignment horizontal="left" vertical="center" wrapText="1"/>
      <protection/>
    </xf>
    <xf numFmtId="0" fontId="5" fillId="0" borderId="0" xfId="57" applyFont="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py of 2006 Omnibus Request Form 1st Q  KlahanieFromRoad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LDATA\2007%20Impl\3Q%20Omnibus%20-%202006%20Winter%20Storm%20Work%20Completed%20in%20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cial%20Plans\2006%20plans\2006%20Council%20Adopted%20Version%20final%20levy%20worksheet%20Klahanie%20Add%20Bac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P\99fp\sammnetrevlo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gregs\Local%20Settings\Temporary%20Internet%20Files\OLK3\03DecantFiscal%20No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GANGWERB\Local%20Settings\Temporary%20Internet%20Files\OLKCE\2006_PSQ.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gregs\My%20Documents\data\XLDATA\GREGSTUF\2004%20budget\Proposals\maintenance\Maint%20Cities%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7 Omnibus 3Q Winter Storm"/>
      <sheetName val="Financial Plan"/>
      <sheetName val="Fiscal Note"/>
      <sheetName val="Rollup Summary"/>
      <sheetName val="Rev. Jan-Feb 06  "/>
      <sheetName val="Nov 2006 Storm"/>
      <sheetName val="Dec 06 Storm"/>
      <sheetName val="Line Item Accounts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finlpln"/>
      <sheetName val="CIP to Operating CIP Xfer Adj"/>
      <sheetName val="EXP"/>
      <sheetName val="revs"/>
      <sheetName val="prop tax "/>
      <sheetName val="Property Tax Growth Overview"/>
      <sheetName val="gas"/>
      <sheetName val="New Gas KC Roads Half Cent"/>
      <sheetName val="2003-5 PROPERTY Sales"/>
      <sheetName val="Covington Pit "/>
      <sheetName val="FBXWLK"/>
      <sheetName val="Decant Fiancnial Plan"/>
      <sheetName val="Equip Underutiliz Adjust 2005"/>
      <sheetName val="Haugen Roads"/>
      <sheetName val="Cadmen Plan"/>
      <sheetName val="cadmen original revenu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amm Net rev impact"/>
      <sheetName val="CIP Contribution"/>
      <sheetName val="99 CIP Contribution Assump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scal Note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General"/>
      <sheetName val="CF"/>
      <sheetName val="EMS"/>
      <sheetName val="Roads"/>
      <sheetName val="Parks FP"/>
      <sheetName val="Exec NC"/>
      <sheetName val="2004 Exec Proposed (rev)"/>
    </sheetNames>
    <sheetDataSet>
      <sheetData sheetId="6">
        <row r="2">
          <cell r="A2" t="str">
            <v>Actuals from the Assessor's Office</v>
          </cell>
        </row>
        <row r="3">
          <cell r="A3" t="str">
            <v>Final Assessed Valuation (taxable)</v>
          </cell>
        </row>
        <row r="4">
          <cell r="A4" t="str">
            <v>of which Final New Construction</v>
          </cell>
        </row>
        <row r="5">
          <cell r="A5" t="str">
            <v>of which Local New Construction</v>
          </cell>
        </row>
        <row r="6">
          <cell r="A6" t="str">
            <v>of which Utility New Construction</v>
          </cell>
        </row>
        <row r="7">
          <cell r="A7" t="str">
            <v>Implied New Construction Rate</v>
          </cell>
        </row>
        <row r="8">
          <cell r="A8" t="str">
            <v>of which Revaluation</v>
          </cell>
        </row>
        <row r="9">
          <cell r="A9" t="str">
            <v>Implied Revaluation Increase</v>
          </cell>
        </row>
        <row r="10">
          <cell r="A10" t="str">
            <v>Refund Levy</v>
          </cell>
        </row>
        <row r="11">
          <cell r="A11" t="str">
            <v>Omits Levy</v>
          </cell>
        </row>
        <row r="12">
          <cell r="A12" t="str">
            <v>Regular Levy Rate</v>
          </cell>
        </row>
        <row r="14">
          <cell r="A14" t="str">
            <v>Proposed/Outyear Assumptions</v>
          </cell>
        </row>
        <row r="15">
          <cell r="A15" t="str">
            <v>Assumed Total Assessed Valuation (taxable)</v>
          </cell>
        </row>
        <row r="16">
          <cell r="A16" t="str">
            <v>Assumed Revaluation Increase</v>
          </cell>
        </row>
        <row r="17">
          <cell r="A17" t="str">
            <v>Assumed Revaluation Rate</v>
          </cell>
        </row>
        <row r="18">
          <cell r="A18" t="str">
            <v>Assumed New Construction $$</v>
          </cell>
        </row>
        <row r="19">
          <cell r="A19" t="str">
            <v>of which Local New Construction</v>
          </cell>
        </row>
        <row r="20">
          <cell r="A20" t="str">
            <v>of which Utility New Construction</v>
          </cell>
        </row>
        <row r="21">
          <cell r="A21" t="str">
            <v>Assumed New Construction Rate</v>
          </cell>
        </row>
        <row r="23">
          <cell r="A23" t="str">
            <v>Assumed Refund Levy</v>
          </cell>
        </row>
        <row r="24">
          <cell r="A24" t="str">
            <v>Assumed Omits Levy</v>
          </cell>
        </row>
        <row r="27">
          <cell r="A27" t="str">
            <v>TAX ROLL:</v>
          </cell>
          <cell r="B27">
            <v>2002</v>
          </cell>
          <cell r="C27">
            <v>2003</v>
          </cell>
          <cell r="D27">
            <v>2004</v>
          </cell>
          <cell r="E27">
            <v>2005</v>
          </cell>
          <cell r="F27">
            <v>2006</v>
          </cell>
          <cell r="G27">
            <v>2007</v>
          </cell>
          <cell r="H27">
            <v>2008</v>
          </cell>
        </row>
        <row r="28">
          <cell r="A28" t="str">
            <v>TOTAL KING COUNTY, including Lid Lifts</v>
          </cell>
        </row>
        <row r="29">
          <cell r="A29" t="str">
            <v>Maximum allowable levy from prior year</v>
          </cell>
        </row>
        <row r="30">
          <cell r="A30" t="str">
            <v>Subtract expired lid lifts</v>
          </cell>
        </row>
        <row r="31">
          <cell r="A31" t="str">
            <v>Limit Factor</v>
          </cell>
        </row>
        <row r="32">
          <cell r="A32" t="str">
            <v>Limited Levy</v>
          </cell>
        </row>
        <row r="33">
          <cell r="A33" t="str">
            <v>NC x Prior year's reg levy rate (exc. lid lifts)</v>
          </cell>
        </row>
        <row r="34">
          <cell r="A34" t="str">
            <v>Total Limit Factor Levy (limited levy + NC levy)</v>
          </cell>
        </row>
        <row r="35">
          <cell r="A35" t="str">
            <v>First Year Lid Lifts</v>
          </cell>
        </row>
        <row r="36">
          <cell r="A36" t="str">
            <v>Total RCW 84.55 levy (use for next year's calculation)</v>
          </cell>
        </row>
        <row r="37">
          <cell r="A37" t="str">
            <v>Total Allowable levy (RCW 84.55 + refunds)</v>
          </cell>
        </row>
        <row r="38">
          <cell r="A38" t="str">
            <v>Allowable levy rate, without omits</v>
          </cell>
        </row>
        <row r="40">
          <cell r="A40" t="str">
            <v>Actual Levy</v>
          </cell>
        </row>
        <row r="41">
          <cell r="A41" t="str">
            <v>Actual Levy Rate, without omits</v>
          </cell>
        </row>
        <row r="42">
          <cell r="A42" t="str">
            <v>Banked Capacity</v>
          </cell>
        </row>
        <row r="44">
          <cell r="A44" t="str">
            <v>Maximum Statutory Levy</v>
          </cell>
        </row>
        <row r="45">
          <cell r="A45" t="str">
            <v>Statutory or Limit Factor applies?</v>
          </cell>
        </row>
        <row r="48">
          <cell r="A48" t="str">
            <v>Lid lift: AFIS</v>
          </cell>
        </row>
        <row r="49">
          <cell r="A49" t="str">
            <v>Limit factor x prior year's total allowable levy </v>
          </cell>
        </row>
        <row r="50">
          <cell r="A50" t="str">
            <v>NC x Prior year's AFIS levy rate</v>
          </cell>
        </row>
        <row r="51">
          <cell r="A51" t="str">
            <v>Total limited lid lift (limited levy + NC)</v>
          </cell>
        </row>
        <row r="52">
          <cell r="A52" t="str">
            <v>Maximum Statutory Levy</v>
          </cell>
        </row>
        <row r="53">
          <cell r="A53" t="str">
            <v>Statutory or Limit Factor applies?</v>
          </cell>
        </row>
        <row r="54">
          <cell r="A54" t="str">
            <v>Allowable lid lift (use for next year's calculation)</v>
          </cell>
        </row>
        <row r="55">
          <cell r="A55" t="str">
            <v>Allowable AFIS rate</v>
          </cell>
        </row>
        <row r="56">
          <cell r="A56" t="str">
            <v>Actual lid lift </v>
          </cell>
        </row>
        <row r="57">
          <cell r="A57" t="str">
            <v>Actual AFIS rate</v>
          </cell>
        </row>
        <row r="58">
          <cell r="A58" t="str">
            <v>**Adjustment Needed to Total Levy?</v>
          </cell>
        </row>
        <row r="59">
          <cell r="A59" t="str">
            <v>Cumulative AFIS</v>
          </cell>
        </row>
        <row r="61">
          <cell r="A61" t="str">
            <v>Lid lift: Metropolitan Parks</v>
          </cell>
        </row>
        <row r="62">
          <cell r="A62" t="str">
            <v>Limit factor x prior year's total allowable levy</v>
          </cell>
        </row>
        <row r="63">
          <cell r="A63" t="str">
            <v>Effect of new construction on lid lift</v>
          </cell>
        </row>
        <row r="64">
          <cell r="A64" t="str">
            <v>Total limited lid lift </v>
          </cell>
        </row>
        <row r="65">
          <cell r="A65" t="str">
            <v>Maximum Statutory Levy</v>
          </cell>
        </row>
        <row r="66">
          <cell r="A66" t="str">
            <v>Statutory or Limit Factor applies?</v>
          </cell>
        </row>
        <row r="67">
          <cell r="A67" t="str">
            <v>Allowable lid lift</v>
          </cell>
        </row>
        <row r="68">
          <cell r="A68" t="str">
            <v>Allowable Parks rate</v>
          </cell>
        </row>
        <row r="69">
          <cell r="A69" t="str">
            <v>Actual lid lift</v>
          </cell>
        </row>
        <row r="70">
          <cell r="A70" t="str">
            <v>Actual Parks rate</v>
          </cell>
        </row>
        <row r="71">
          <cell r="A71" t="str">
            <v>**Adjustment Needed to Total Levy?</v>
          </cell>
        </row>
        <row r="72">
          <cell r="A72" t="str">
            <v>Cumulative Parks</v>
          </cell>
        </row>
        <row r="74">
          <cell r="A74" t="str">
            <v>EMERGENCY MEDICAL SERVICES, excess levy</v>
          </cell>
        </row>
        <row r="75">
          <cell r="A75" t="str">
            <v>Maximum allowable levy from prior year</v>
          </cell>
        </row>
        <row r="76">
          <cell r="A76" t="str">
            <v>Limit Factor</v>
          </cell>
        </row>
        <row r="77">
          <cell r="A77" t="str">
            <v>Limited Levy</v>
          </cell>
        </row>
        <row r="78">
          <cell r="A78" t="str">
            <v>NC x Prior year's reg levy rate (exc. lid lifts)</v>
          </cell>
        </row>
        <row r="79">
          <cell r="A79" t="str">
            <v>Total Limit Factor Levy (limited levy + NC levy)</v>
          </cell>
        </row>
        <row r="80">
          <cell r="A80" t="str">
            <v>Maximum Statutory Levy (add omits)</v>
          </cell>
        </row>
        <row r="81">
          <cell r="A81" t="str">
            <v>Statutory or Limit Factor applies?</v>
          </cell>
        </row>
        <row r="82">
          <cell r="A82" t="str">
            <v>Total RCW 84.55 levy (use for next year's calculation)</v>
          </cell>
        </row>
        <row r="83">
          <cell r="A83" t="str">
            <v>EMS Refund Levy</v>
          </cell>
        </row>
        <row r="84">
          <cell r="A84" t="str">
            <v>Total Allowable levy (RCW 84.55 + refunds)</v>
          </cell>
        </row>
        <row r="85">
          <cell r="A85" t="str">
            <v>Allowable levy rate (update based on Assessor)</v>
          </cell>
        </row>
        <row r="86">
          <cell r="A86" t="str">
            <v>EMS Omitted Assessment Levy</v>
          </cell>
        </row>
        <row r="87">
          <cell r="A87" t="str">
            <v>Actual EMS levy</v>
          </cell>
        </row>
        <row r="88">
          <cell r="A88" t="str">
            <v>Actual EMS levy rate, without omits</v>
          </cell>
        </row>
        <row r="90">
          <cell r="A90" t="str">
            <v>Banked Capacity</v>
          </cell>
        </row>
        <row r="92">
          <cell r="A92" t="str">
            <v>CONSERVATION FUTURES</v>
          </cell>
        </row>
        <row r="93">
          <cell r="A93" t="str">
            <v>Maximum allowable levy from prior year</v>
          </cell>
        </row>
        <row r="94">
          <cell r="A94" t="str">
            <v>Limit Factor</v>
          </cell>
        </row>
        <row r="95">
          <cell r="A95" t="str">
            <v>Limited Levy</v>
          </cell>
        </row>
        <row r="96">
          <cell r="A96" t="str">
            <v>NC x Prior year's reg levy rate (exc. lid lifts)</v>
          </cell>
        </row>
        <row r="97">
          <cell r="A97" t="str">
            <v>Total Limit Factor Levy (limited levy + NC levy)</v>
          </cell>
        </row>
        <row r="98">
          <cell r="A98" t="str">
            <v>Maximum Statutory Levy (add omits)</v>
          </cell>
        </row>
        <row r="99">
          <cell r="A99" t="str">
            <v>Statutory or Limit Factor applies?</v>
          </cell>
        </row>
        <row r="100">
          <cell r="A100" t="str">
            <v>Total RCW 84.55 levy (use for next year's calculation)</v>
          </cell>
        </row>
        <row r="101">
          <cell r="A101" t="str">
            <v>Conservation Futures Refund Levy</v>
          </cell>
        </row>
        <row r="102">
          <cell r="A102" t="str">
            <v>Total Allowable levy (RCW 84.55 + refunds)</v>
          </cell>
        </row>
        <row r="103">
          <cell r="A103" t="str">
            <v>Allowable levy rate</v>
          </cell>
        </row>
        <row r="104">
          <cell r="A104" t="str">
            <v>Conservation Futures Omitted Assessment Levy</v>
          </cell>
        </row>
        <row r="105">
          <cell r="A105" t="str">
            <v>Actual CF Levy</v>
          </cell>
        </row>
        <row r="106">
          <cell r="A106" t="str">
            <v>Actual CF Levy Rate, without omits</v>
          </cell>
        </row>
        <row r="108">
          <cell r="A108" t="str">
            <v>Banked Capacity</v>
          </cell>
        </row>
        <row r="112">
          <cell r="A112" t="str">
            <v>NUMBERS for CERTIFICATION ORDINANCE</v>
          </cell>
        </row>
        <row r="113">
          <cell r="A113" t="str">
            <v>Current Expense (allowable regular minus below)</v>
          </cell>
        </row>
        <row r="114">
          <cell r="A114" t="str">
            <v>Bond Redemption - Limited (from CX fin plan)</v>
          </cell>
        </row>
        <row r="115">
          <cell r="A115" t="str">
            <v>Human Services Fund/Mental Health (1% + NC)</v>
          </cell>
        </row>
        <row r="116">
          <cell r="A116" t="str">
            <v>Veterans (1% + NC)</v>
          </cell>
        </row>
        <row r="117">
          <cell r="A117" t="str">
            <v>River Improvement (1% + NC)</v>
          </cell>
        </row>
        <row r="118">
          <cell r="A118" t="str">
            <v>Inter-county River Improvement (1% + NC)</v>
          </cell>
        </row>
        <row r="119">
          <cell r="A119" t="str">
            <v>AFIS (actual)</v>
          </cell>
        </row>
        <row r="120">
          <cell r="A120" t="str">
            <v>Parks (actual)</v>
          </cell>
        </row>
        <row r="122">
          <cell r="A122" t="str">
            <v>EMS (allowable)</v>
          </cell>
        </row>
        <row r="123">
          <cell r="A123" t="str">
            <v>Conservation Futures (allowable)</v>
          </cell>
        </row>
        <row r="125">
          <cell r="A125" t="str">
            <v>Unlimited G.O. Bonds (from Finance)</v>
          </cell>
        </row>
        <row r="126">
          <cell r="A126" t="str">
            <v>Roads (from Roads Division)</v>
          </cell>
        </row>
        <row r="127">
          <cell r="A127" t="str">
            <v>Green River</v>
          </cell>
        </row>
        <row r="129">
          <cell r="A129" t="str">
            <v>FINANCIAL PLAN NUMBERS</v>
          </cell>
        </row>
        <row r="130">
          <cell r="A130" t="str">
            <v>Current Expense before Debt Service</v>
          </cell>
        </row>
        <row r="131">
          <cell r="A131" t="str">
            <v>Apply 97.25% collection rate - # for CX fin plan</v>
          </cell>
        </row>
        <row r="132">
          <cell r="A132" t="str">
            <v>0.03 to assessors line</v>
          </cell>
        </row>
        <row r="133">
          <cell r="A133" t="str">
            <v>0.97 to Finance line</v>
          </cell>
        </row>
        <row r="135">
          <cell r="A135" t="str">
            <v>Adjustments to Financial Plan number</v>
          </cell>
        </row>
        <row r="136">
          <cell r="A136" t="str">
            <v>Implied collection rate</v>
          </cell>
        </row>
        <row r="138">
          <cell r="A138" t="str">
            <v>**The AFIS and Parks lid lifts are part of the Total County Levy.  Growth rates on the lid lifts and the total levy are capped at 1% + new construction.</v>
          </cell>
        </row>
        <row r="139">
          <cell r="A139" t="str">
            <v>     An actual lid lift in any year must be at least as large as its value in the first year in order for the Total County Levy to rise at a full 1% +NC. </v>
          </cell>
        </row>
        <row r="140">
          <cell r="A140" t="str">
            <v>     If an actual lid lift in any year is less than its value in the first year, the Total County Levy must be adjusted such that its value without the lid lift rises at no more than 1% +NC.</v>
          </cell>
        </row>
        <row r="142">
          <cell r="A142" t="str">
            <v>*OMITS:  For limited levies, the omits levy is not added to the total allowable levy.  Moreover, the omits levy must be subtracted off of the allowable levy when calculating the levy rate to be used for the following year.</v>
          </cell>
        </row>
        <row r="143">
          <cell r="A143" t="str">
            <v>For statutory levies, the omits levy is added to the statutory levy to arrive at the allowable levy.</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ITY 2B"/>
      <sheetName val="rollup"/>
      <sheetName val="citysummary"/>
      <sheetName val="EO"/>
      <sheetName val="UW"/>
      <sheetName val="TD"/>
      <sheetName val="STAcc"/>
      <sheetName val="BurienAcc"/>
      <sheetName val="WoodAcc"/>
      <sheetName val="ShoreAcc"/>
      <sheetName val="NewcAcc"/>
      <sheetName val="LFPAcc"/>
      <sheetName val="CovAcc"/>
      <sheetName val="MVAcc"/>
      <sheetName val="KenAcc"/>
      <sheetName val="SamA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K47"/>
  <sheetViews>
    <sheetView tabSelected="1" zoomScalePageLayoutView="0" workbookViewId="0" topLeftCell="A11">
      <selection activeCell="E37" sqref="E37"/>
    </sheetView>
  </sheetViews>
  <sheetFormatPr defaultColWidth="8.8515625" defaultRowHeight="12.75"/>
  <cols>
    <col min="1" max="1" width="5.28125" style="4" customWidth="1"/>
    <col min="2" max="2" width="11.140625" style="4" customWidth="1"/>
    <col min="3" max="3" width="11.421875" style="4" customWidth="1"/>
    <col min="4" max="5" width="13.140625" style="4" customWidth="1"/>
    <col min="6" max="6" width="13.28125" style="4" customWidth="1"/>
    <col min="7" max="7" width="13.8515625" style="4" customWidth="1"/>
    <col min="8" max="8" width="13.28125" style="4" customWidth="1"/>
    <col min="9" max="9" width="13.421875" style="4" customWidth="1"/>
    <col min="10" max="10" width="13.28125" style="4" customWidth="1"/>
    <col min="11" max="11" width="17.7109375" style="4" customWidth="1"/>
    <col min="12" max="16384" width="8.8515625" style="4" customWidth="1"/>
  </cols>
  <sheetData>
    <row r="1" spans="1:10" s="1" customFormat="1" ht="13.5" customHeight="1">
      <c r="A1" s="80" t="s">
        <v>1</v>
      </c>
      <c r="B1" s="80"/>
      <c r="C1" s="80"/>
      <c r="D1" s="80"/>
      <c r="E1" s="80"/>
      <c r="F1" s="80"/>
      <c r="G1" s="80"/>
      <c r="H1" s="80"/>
      <c r="I1" s="80"/>
      <c r="J1" s="80"/>
    </row>
    <row r="2" spans="1:9" ht="14.25" thickBot="1">
      <c r="A2" s="2"/>
      <c r="B2" s="2"/>
      <c r="C2" s="2"/>
      <c r="D2" s="2"/>
      <c r="E2" s="2"/>
      <c r="F2" s="2"/>
      <c r="G2" s="2"/>
      <c r="H2" s="2"/>
      <c r="I2" s="3"/>
    </row>
    <row r="3" spans="1:10" ht="13.5">
      <c r="A3" s="64" t="s">
        <v>2</v>
      </c>
      <c r="B3" s="65"/>
      <c r="C3" s="66"/>
      <c r="D3" s="66"/>
      <c r="E3" s="66"/>
      <c r="F3" s="66"/>
      <c r="G3" s="66"/>
      <c r="H3" s="66"/>
      <c r="I3" s="67"/>
      <c r="J3" s="68"/>
    </row>
    <row r="4" spans="1:10" ht="13.5">
      <c r="A4" s="69" t="s">
        <v>3</v>
      </c>
      <c r="B4" s="81" t="s">
        <v>34</v>
      </c>
      <c r="C4" s="82"/>
      <c r="D4" s="82"/>
      <c r="E4" s="82"/>
      <c r="F4" s="82"/>
      <c r="G4" s="82"/>
      <c r="H4" s="77"/>
      <c r="I4" s="78"/>
      <c r="J4" s="79"/>
    </row>
    <row r="5" spans="1:10" ht="13.5">
      <c r="A5" s="69"/>
      <c r="B5" s="82"/>
      <c r="C5" s="82"/>
      <c r="D5" s="82"/>
      <c r="E5" s="82"/>
      <c r="F5" s="82"/>
      <c r="G5" s="82"/>
      <c r="H5" s="78"/>
      <c r="I5" s="78"/>
      <c r="J5" s="79"/>
    </row>
    <row r="6" spans="1:10" ht="13.5">
      <c r="A6" s="71" t="s">
        <v>4</v>
      </c>
      <c r="B6" s="5"/>
      <c r="C6" s="5"/>
      <c r="D6" s="5"/>
      <c r="E6" s="5"/>
      <c r="F6" s="5"/>
      <c r="G6" s="5"/>
      <c r="H6" s="5"/>
      <c r="I6" s="27"/>
      <c r="J6" s="70"/>
    </row>
    <row r="7" spans="1:10" ht="13.5">
      <c r="A7" s="72" t="s">
        <v>20</v>
      </c>
      <c r="B7" s="5"/>
      <c r="C7" s="5"/>
      <c r="D7" s="5"/>
      <c r="E7" s="5"/>
      <c r="F7" s="5"/>
      <c r="G7" s="5"/>
      <c r="H7" s="5"/>
      <c r="I7" s="27"/>
      <c r="J7" s="70"/>
    </row>
    <row r="8" spans="1:10" ht="14.25" thickBot="1">
      <c r="A8" s="73" t="s">
        <v>21</v>
      </c>
      <c r="B8" s="74"/>
      <c r="C8" s="74"/>
      <c r="D8" s="74"/>
      <c r="E8" s="74"/>
      <c r="F8" s="74"/>
      <c r="G8" s="74"/>
      <c r="H8" s="74"/>
      <c r="I8" s="75"/>
      <c r="J8" s="76"/>
    </row>
    <row r="9" spans="1:8" ht="13.5">
      <c r="A9" s="5"/>
      <c r="B9" s="5"/>
      <c r="C9" s="5"/>
      <c r="D9" s="5"/>
      <c r="E9" s="5"/>
      <c r="F9" s="5"/>
      <c r="G9" s="5"/>
      <c r="H9" s="5"/>
    </row>
    <row r="10" spans="1:8" ht="13.5">
      <c r="A10" s="6"/>
      <c r="B10" s="41" t="s">
        <v>5</v>
      </c>
      <c r="C10" s="6"/>
      <c r="D10" s="5"/>
      <c r="E10" s="5"/>
      <c r="F10" s="5"/>
      <c r="G10" s="5"/>
      <c r="H10" s="7"/>
    </row>
    <row r="11" spans="1:8" ht="13.5">
      <c r="A11" s="6"/>
      <c r="B11" s="42" t="s">
        <v>22</v>
      </c>
      <c r="C11" s="6"/>
      <c r="D11" s="6"/>
      <c r="E11" s="6"/>
      <c r="F11" s="6"/>
      <c r="G11" s="6"/>
      <c r="H11" s="6"/>
    </row>
    <row r="12" spans="1:8" ht="13.5">
      <c r="A12" s="6"/>
      <c r="B12" s="5" t="s">
        <v>6</v>
      </c>
      <c r="C12" s="6"/>
      <c r="D12" s="6"/>
      <c r="E12" s="6"/>
      <c r="F12" s="6"/>
      <c r="G12" s="6"/>
      <c r="H12" s="6"/>
    </row>
    <row r="13" spans="1:10" ht="13.5">
      <c r="A13" s="8"/>
      <c r="B13" s="9" t="s">
        <v>7</v>
      </c>
      <c r="C13" s="10" t="s">
        <v>0</v>
      </c>
      <c r="D13" s="10" t="s">
        <v>8</v>
      </c>
      <c r="E13" s="10" t="s">
        <v>9</v>
      </c>
      <c r="F13" s="10" t="s">
        <v>10</v>
      </c>
      <c r="G13" s="10" t="s">
        <v>11</v>
      </c>
      <c r="H13" s="48" t="s">
        <v>12</v>
      </c>
      <c r="I13" s="10" t="s">
        <v>31</v>
      </c>
      <c r="J13" s="10" t="s">
        <v>32</v>
      </c>
    </row>
    <row r="14" spans="1:10" ht="13.5">
      <c r="A14" s="11"/>
      <c r="B14" s="12"/>
      <c r="C14" s="13" t="s">
        <v>13</v>
      </c>
      <c r="D14" s="13" t="s">
        <v>14</v>
      </c>
      <c r="E14" s="13">
        <v>2008</v>
      </c>
      <c r="F14" s="13">
        <v>2009</v>
      </c>
      <c r="G14" s="13">
        <v>2010</v>
      </c>
      <c r="H14" s="49">
        <v>2011</v>
      </c>
      <c r="I14" s="50">
        <v>2012</v>
      </c>
      <c r="J14" s="54"/>
    </row>
    <row r="15" spans="1:10" s="17" customFormat="1" ht="48">
      <c r="A15" s="84" t="s">
        <v>24</v>
      </c>
      <c r="B15" s="85"/>
      <c r="C15" s="14">
        <v>3850</v>
      </c>
      <c r="D15" s="15" t="s">
        <v>29</v>
      </c>
      <c r="E15" s="16">
        <v>1400000</v>
      </c>
      <c r="F15" s="16">
        <v>2942000</v>
      </c>
      <c r="G15" s="16">
        <v>3836000</v>
      </c>
      <c r="H15" s="16">
        <v>20356000</v>
      </c>
      <c r="I15" s="51">
        <v>1420000</v>
      </c>
      <c r="J15" s="63">
        <f>SUM(E15:I15)</f>
        <v>29954000</v>
      </c>
    </row>
    <row r="16" spans="1:11" ht="13.5">
      <c r="A16" s="18"/>
      <c r="B16" s="19" t="s">
        <v>15</v>
      </c>
      <c r="C16" s="20"/>
      <c r="D16" s="20"/>
      <c r="E16" s="21">
        <f>SUM(E15:E15)</f>
        <v>1400000</v>
      </c>
      <c r="F16" s="21">
        <f>SUM(F15:F15)</f>
        <v>2942000</v>
      </c>
      <c r="G16" s="21">
        <f>SUM(G15:G15)</f>
        <v>3836000</v>
      </c>
      <c r="H16" s="21">
        <f>SUM(H15:H15)</f>
        <v>20356000</v>
      </c>
      <c r="I16" s="47">
        <v>1420000</v>
      </c>
      <c r="J16" s="47">
        <f>J15</f>
        <v>29954000</v>
      </c>
      <c r="K16" s="61"/>
    </row>
    <row r="17" spans="1:11" ht="13.5">
      <c r="A17" s="6"/>
      <c r="B17" s="6"/>
      <c r="C17" s="6"/>
      <c r="D17" s="6"/>
      <c r="E17" s="6"/>
      <c r="F17" s="22"/>
      <c r="G17" s="22"/>
      <c r="H17" s="22"/>
      <c r="K17" s="62"/>
    </row>
    <row r="18" spans="1:11" ht="28.5" customHeight="1">
      <c r="A18" s="86" t="s">
        <v>30</v>
      </c>
      <c r="B18" s="86"/>
      <c r="C18" s="86"/>
      <c r="D18" s="86"/>
      <c r="E18" s="86"/>
      <c r="F18" s="86"/>
      <c r="G18" s="86"/>
      <c r="H18" s="86"/>
      <c r="K18" s="61"/>
    </row>
    <row r="19" spans="1:11" ht="13.5">
      <c r="A19" s="6"/>
      <c r="B19" s="6"/>
      <c r="C19" s="6"/>
      <c r="D19" s="6"/>
      <c r="E19" s="6"/>
      <c r="F19" s="6"/>
      <c r="G19" s="6"/>
      <c r="H19" s="6"/>
      <c r="K19" s="61"/>
    </row>
    <row r="20" spans="1:11" ht="13.5">
      <c r="A20" s="5" t="s">
        <v>16</v>
      </c>
      <c r="B20" s="5"/>
      <c r="C20" s="5"/>
      <c r="D20" s="6"/>
      <c r="E20" s="6"/>
      <c r="F20" s="6"/>
      <c r="G20" s="6"/>
      <c r="H20" s="6"/>
      <c r="K20" s="61"/>
    </row>
    <row r="21" spans="1:10" ht="13.5">
      <c r="A21" s="8"/>
      <c r="B21" s="9" t="s">
        <v>7</v>
      </c>
      <c r="C21" s="10" t="s">
        <v>0</v>
      </c>
      <c r="D21" s="10" t="s">
        <v>17</v>
      </c>
      <c r="E21" s="10" t="s">
        <v>9</v>
      </c>
      <c r="F21" s="10" t="s">
        <v>10</v>
      </c>
      <c r="G21" s="10" t="s">
        <v>11</v>
      </c>
      <c r="H21" s="10" t="s">
        <v>12</v>
      </c>
      <c r="I21" s="26" t="s">
        <v>31</v>
      </c>
      <c r="J21" s="10" t="s">
        <v>32</v>
      </c>
    </row>
    <row r="22" spans="1:10" ht="13.5">
      <c r="A22" s="11"/>
      <c r="B22" s="23"/>
      <c r="C22" s="13" t="s">
        <v>13</v>
      </c>
      <c r="D22" s="13"/>
      <c r="E22" s="13">
        <v>2008</v>
      </c>
      <c r="F22" s="13">
        <v>2009</v>
      </c>
      <c r="G22" s="13">
        <v>2010</v>
      </c>
      <c r="H22" s="13">
        <v>2011</v>
      </c>
      <c r="I22" s="52">
        <v>2012</v>
      </c>
      <c r="J22" s="54"/>
    </row>
    <row r="23" spans="1:10" s="17" customFormat="1" ht="50.25" customHeight="1">
      <c r="A23" s="84" t="s">
        <v>24</v>
      </c>
      <c r="B23" s="85"/>
      <c r="C23" s="14">
        <v>3850</v>
      </c>
      <c r="D23" s="24" t="s">
        <v>23</v>
      </c>
      <c r="E23" s="16">
        <v>1220000</v>
      </c>
      <c r="F23" s="16">
        <v>2942000</v>
      </c>
      <c r="G23" s="16">
        <v>3836000</v>
      </c>
      <c r="H23" s="16">
        <v>20356000</v>
      </c>
      <c r="I23" s="53">
        <v>1420000</v>
      </c>
      <c r="J23" s="63">
        <f>SUM(E23:I23)</f>
        <v>29774000</v>
      </c>
    </row>
    <row r="24" spans="1:10" s="17" customFormat="1" ht="50.25" customHeight="1">
      <c r="A24" s="84" t="s">
        <v>24</v>
      </c>
      <c r="B24" s="85"/>
      <c r="C24" s="14">
        <v>3850</v>
      </c>
      <c r="D24" s="24" t="s">
        <v>23</v>
      </c>
      <c r="E24" s="16">
        <v>180000</v>
      </c>
      <c r="F24" s="16"/>
      <c r="G24" s="16"/>
      <c r="H24" s="16"/>
      <c r="I24" s="53"/>
      <c r="J24" s="63">
        <f>SUM(E24:I24)</f>
        <v>180000</v>
      </c>
    </row>
    <row r="25" spans="1:10" ht="13.5">
      <c r="A25" s="18"/>
      <c r="B25" s="19" t="s">
        <v>18</v>
      </c>
      <c r="C25" s="20"/>
      <c r="D25" s="20"/>
      <c r="E25" s="21">
        <f>SUM(E23:E24)</f>
        <v>1400000</v>
      </c>
      <c r="F25" s="21">
        <f>SUM(F23:F24)</f>
        <v>2942000</v>
      </c>
      <c r="G25" s="21">
        <f>SUM(G23:G24)</f>
        <v>3836000</v>
      </c>
      <c r="H25" s="21">
        <f>SUM(H23:H24)</f>
        <v>20356000</v>
      </c>
      <c r="I25" s="21">
        <f>SUM(I23:I24)</f>
        <v>1420000</v>
      </c>
      <c r="J25" s="47">
        <f>SUM(E25:I25)</f>
        <v>29954000</v>
      </c>
    </row>
    <row r="26" spans="1:8" ht="13.5">
      <c r="A26" s="6"/>
      <c r="B26" s="6"/>
      <c r="C26" s="6"/>
      <c r="D26" s="6"/>
      <c r="E26" s="6"/>
      <c r="F26" s="22"/>
      <c r="G26" s="22"/>
      <c r="H26" s="22"/>
    </row>
    <row r="27" spans="1:10" ht="42.75" customHeight="1">
      <c r="A27" s="87" t="s">
        <v>35</v>
      </c>
      <c r="B27" s="88"/>
      <c r="C27" s="88"/>
      <c r="D27" s="88"/>
      <c r="E27" s="88"/>
      <c r="F27" s="88"/>
      <c r="G27" s="88"/>
      <c r="H27" s="88"/>
      <c r="I27" s="82"/>
      <c r="J27" s="82"/>
    </row>
    <row r="28" spans="1:10" ht="13.5">
      <c r="A28" s="87" t="s">
        <v>33</v>
      </c>
      <c r="B28" s="88"/>
      <c r="C28" s="88"/>
      <c r="D28" s="88"/>
      <c r="E28" s="88"/>
      <c r="F28" s="88"/>
      <c r="G28" s="88"/>
      <c r="H28" s="88"/>
      <c r="I28" s="82"/>
      <c r="J28" s="82"/>
    </row>
    <row r="29" spans="1:8" ht="13.5">
      <c r="A29" s="45"/>
      <c r="B29" s="46"/>
      <c r="C29" s="46"/>
      <c r="D29" s="46"/>
      <c r="E29" s="46"/>
      <c r="F29" s="46"/>
      <c r="G29" s="46"/>
      <c r="H29" s="46"/>
    </row>
    <row r="30" spans="1:8" ht="13.5">
      <c r="A30" s="5" t="s">
        <v>19</v>
      </c>
      <c r="B30" s="5"/>
      <c r="C30" s="5"/>
      <c r="D30" s="5"/>
      <c r="E30" s="5"/>
      <c r="F30" s="6"/>
      <c r="G30" s="6"/>
      <c r="H30" s="6"/>
    </row>
    <row r="31" spans="1:11" ht="13.5">
      <c r="A31" s="8"/>
      <c r="B31" s="9"/>
      <c r="C31" s="25"/>
      <c r="D31" s="26"/>
      <c r="E31" s="10" t="s">
        <v>9</v>
      </c>
      <c r="F31" s="10" t="s">
        <v>10</v>
      </c>
      <c r="G31" s="48" t="s">
        <v>11</v>
      </c>
      <c r="H31" s="10" t="s">
        <v>12</v>
      </c>
      <c r="I31" s="26" t="s">
        <v>31</v>
      </c>
      <c r="J31" s="10" t="s">
        <v>32</v>
      </c>
      <c r="K31" s="27"/>
    </row>
    <row r="32" spans="1:11" ht="13.5">
      <c r="A32" s="11"/>
      <c r="B32" s="12"/>
      <c r="C32" s="28"/>
      <c r="D32" s="29"/>
      <c r="E32" s="13">
        <v>2008</v>
      </c>
      <c r="F32" s="13">
        <v>2009</v>
      </c>
      <c r="G32" s="49">
        <v>2010</v>
      </c>
      <c r="H32" s="13">
        <v>2011</v>
      </c>
      <c r="I32" s="52">
        <v>2012</v>
      </c>
      <c r="J32" s="54"/>
      <c r="K32" s="27"/>
    </row>
    <row r="33" spans="1:11" ht="15" customHeight="1">
      <c r="A33" s="43" t="s">
        <v>25</v>
      </c>
      <c r="B33" s="19"/>
      <c r="C33" s="19"/>
      <c r="D33" s="30"/>
      <c r="E33" s="31">
        <v>1389000</v>
      </c>
      <c r="F33" s="32">
        <f>1879000+1034000</f>
        <v>2913000</v>
      </c>
      <c r="G33" s="32">
        <f>324000+1070000</f>
        <v>1394000</v>
      </c>
      <c r="H33" s="59">
        <v>0</v>
      </c>
      <c r="I33" s="57"/>
      <c r="J33" s="60">
        <f>SUM(E33:I33)</f>
        <v>5696000</v>
      </c>
      <c r="K33" s="33"/>
    </row>
    <row r="34" spans="1:11" ht="15" customHeight="1">
      <c r="A34" s="44" t="s">
        <v>28</v>
      </c>
      <c r="B34" s="19"/>
      <c r="C34" s="19"/>
      <c r="D34" s="30"/>
      <c r="E34" s="31"/>
      <c r="F34" s="32"/>
      <c r="G34" s="32">
        <v>2400000</v>
      </c>
      <c r="H34" s="55"/>
      <c r="I34" s="57"/>
      <c r="J34" s="60">
        <f>SUM(E34:I34)</f>
        <v>2400000</v>
      </c>
      <c r="K34" s="33"/>
    </row>
    <row r="35" spans="1:11" ht="15" customHeight="1">
      <c r="A35" s="18" t="s">
        <v>26</v>
      </c>
      <c r="B35" s="19"/>
      <c r="C35" s="19"/>
      <c r="D35" s="30"/>
      <c r="E35" s="31">
        <v>11000</v>
      </c>
      <c r="F35" s="32">
        <v>29000</v>
      </c>
      <c r="G35" s="32">
        <v>42000</v>
      </c>
      <c r="H35" s="55">
        <v>202000</v>
      </c>
      <c r="I35" s="60">
        <v>14000</v>
      </c>
      <c r="J35" s="60">
        <f>SUM(E35:I35)</f>
        <v>298000</v>
      </c>
      <c r="K35" s="33"/>
    </row>
    <row r="36" spans="1:11" ht="15" customHeight="1">
      <c r="A36" s="43" t="s">
        <v>27</v>
      </c>
      <c r="B36" s="19"/>
      <c r="C36" s="19"/>
      <c r="D36" s="30"/>
      <c r="E36" s="31">
        <v>0</v>
      </c>
      <c r="F36" s="32">
        <v>0</v>
      </c>
      <c r="G36" s="32">
        <v>0</v>
      </c>
      <c r="H36" s="55">
        <f>18748000+1406000</f>
        <v>20154000</v>
      </c>
      <c r="I36" s="60">
        <v>1406000</v>
      </c>
      <c r="J36" s="60">
        <f>SUM(E36:I36)</f>
        <v>21560000</v>
      </c>
      <c r="K36" s="33"/>
    </row>
    <row r="37" spans="1:11" ht="14.25" thickBot="1">
      <c r="A37" s="35" t="s">
        <v>18</v>
      </c>
      <c r="B37" s="36"/>
      <c r="C37" s="36"/>
      <c r="D37" s="37"/>
      <c r="E37" s="38">
        <f>SUM(E33:E36)</f>
        <v>1400000</v>
      </c>
      <c r="F37" s="38">
        <f>SUM(F33:F36)</f>
        <v>2942000</v>
      </c>
      <c r="G37" s="38">
        <f>SUM(G33:G36)</f>
        <v>3836000</v>
      </c>
      <c r="H37" s="56">
        <f>SUM(H33:H36)</f>
        <v>20356000</v>
      </c>
      <c r="I37" s="38">
        <f>SUM(I33:I36)</f>
        <v>1420000</v>
      </c>
      <c r="J37" s="58">
        <f>SUM(E37:I37)</f>
        <v>29954000</v>
      </c>
      <c r="K37" s="34"/>
    </row>
    <row r="38" spans="1:11" ht="14.25" thickTop="1">
      <c r="A38" s="6"/>
      <c r="B38" s="6"/>
      <c r="C38" s="6"/>
      <c r="D38" s="6"/>
      <c r="E38" s="6"/>
      <c r="F38" s="22"/>
      <c r="G38" s="22"/>
      <c r="H38" s="22"/>
      <c r="I38" s="34"/>
      <c r="J38" s="34"/>
      <c r="K38" s="34"/>
    </row>
    <row r="39" spans="1:11" ht="13.5">
      <c r="A39" s="6"/>
      <c r="B39" s="6"/>
      <c r="C39" s="6"/>
      <c r="D39" s="6"/>
      <c r="E39" s="6"/>
      <c r="F39" s="22"/>
      <c r="G39" s="22"/>
      <c r="H39" s="22"/>
      <c r="I39" s="34"/>
      <c r="J39" s="34"/>
      <c r="K39" s="34"/>
    </row>
    <row r="40" spans="1:11" ht="13.5">
      <c r="A40" s="6"/>
      <c r="B40" s="6"/>
      <c r="C40" s="6"/>
      <c r="D40" s="6"/>
      <c r="E40" s="6"/>
      <c r="F40" s="22"/>
      <c r="G40" s="22"/>
      <c r="H40" s="22"/>
      <c r="I40" s="34"/>
      <c r="J40" s="34"/>
      <c r="K40" s="34"/>
    </row>
    <row r="41" spans="1:8" ht="30.75" customHeight="1">
      <c r="A41" s="6"/>
      <c r="B41" s="83"/>
      <c r="C41" s="83"/>
      <c r="D41" s="83"/>
      <c r="E41" s="83"/>
      <c r="F41" s="83"/>
      <c r="G41" s="83"/>
      <c r="H41" s="83"/>
    </row>
    <row r="43" ht="12.75">
      <c r="B43" s="39"/>
    </row>
    <row r="44" ht="12.75">
      <c r="B44" s="39"/>
    </row>
    <row r="45" ht="12.75">
      <c r="B45" s="39"/>
    </row>
    <row r="46" ht="12.75">
      <c r="B46" s="39"/>
    </row>
    <row r="47" ht="12.75">
      <c r="B47" s="40"/>
    </row>
  </sheetData>
  <sheetProtection/>
  <mergeCells count="9">
    <mergeCell ref="A1:J1"/>
    <mergeCell ref="B4:G5"/>
    <mergeCell ref="B41:H41"/>
    <mergeCell ref="A15:B15"/>
    <mergeCell ref="A23:B23"/>
    <mergeCell ref="A18:H18"/>
    <mergeCell ref="A24:B24"/>
    <mergeCell ref="A27:J27"/>
    <mergeCell ref="A28:J28"/>
  </mergeCells>
  <printOptions horizontalCentered="1"/>
  <pageMargins left="0.25" right="0.26" top="0.63" bottom="1" header="0.18" footer="0.5"/>
  <pageSetup fitToHeight="1" fitToWidth="1" orientation="portrait" scale="85"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Scharrer</dc:creator>
  <cp:keywords/>
  <dc:description/>
  <cp:lastModifiedBy>Blossey</cp:lastModifiedBy>
  <cp:lastPrinted>2008-09-25T14:56:19Z</cp:lastPrinted>
  <dcterms:created xsi:type="dcterms:W3CDTF">2007-12-10T19:37:29Z</dcterms:created>
  <dcterms:modified xsi:type="dcterms:W3CDTF">2008-09-25T17:10:51Z</dcterms:modified>
  <cp:category/>
  <cp:version/>
  <cp:contentType/>
  <cp:contentStatus/>
</cp:coreProperties>
</file>