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320" activeTab="0"/>
  </bookViews>
  <sheets>
    <sheet name="Form C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Carryover">#REF!</definedName>
    <definedName name="FirstQOO">'[1]1st Q Omnibus'!$B$4:$Q$129</definedName>
    <definedName name="Footnote">#REF!</definedName>
    <definedName name="FourthQOO">'[1]4th Q Omnibus'!$B$4:$Q$127</definedName>
    <definedName name="Other">'[1]Other Supplementals'!$B$5:$Q$127</definedName>
    <definedName name="_xlnm.Print_Area" localSheetId="0">'Form C'!$A$1:$G$43</definedName>
    <definedName name="SecondQOO">'[1]2nd Q Omnibus'!$B$6:$Q$127</definedName>
    <definedName name="Supplemental">#REF!</definedName>
    <definedName name="Table">#REF!</definedName>
    <definedName name="ThirdQOO">'[1]3rd Q Omnibus'!$B$4:$Q$127</definedName>
  </definedNames>
  <calcPr fullCalcOnLoad="1"/>
</workbook>
</file>

<file path=xl/sharedStrings.xml><?xml version="1.0" encoding="utf-8"?>
<sst xmlns="http://schemas.openxmlformats.org/spreadsheetml/2006/main" count="42" uniqueCount="42">
  <si>
    <t>Non-CX Financial Plan</t>
  </si>
  <si>
    <t>Fund Name: Mental Helath Fund</t>
  </si>
  <si>
    <t>Fund Number: 000001120</t>
  </si>
  <si>
    <t xml:space="preserve">2nd Qtr Supplemental </t>
  </si>
  <si>
    <t>Prepared by:  Beatrice Tseng</t>
  </si>
  <si>
    <t>Date Prepared: 5/1/2009</t>
  </si>
  <si>
    <t>Category</t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</si>
  <si>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</si>
  <si>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</si>
  <si>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</si>
  <si>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</si>
  <si>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</si>
  <si>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Revenues</t>
  </si>
  <si>
    <t>* Operating Revenues</t>
  </si>
  <si>
    <t>Total Revenues</t>
  </si>
  <si>
    <t>Expenditures</t>
  </si>
  <si>
    <t>* Operating Expenses</t>
  </si>
  <si>
    <t>*  Supplemental appropriation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</si>
  <si>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</si>
  <si>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</si>
  <si>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</si>
  <si>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</si>
  <si>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</si>
  <si>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</si>
  <si>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* Designated for PIHP Risk Reserves</t>
  </si>
  <si>
    <t>Reflects changes in the PIHP revenue projection.</t>
  </si>
  <si>
    <t>* Designated for Operating Reserves</t>
  </si>
  <si>
    <t>Reflects changes in the PIHP &amp; SMHC contracts &amp; projections.</t>
  </si>
  <si>
    <t>* Designated for Inpatient Reserves</t>
  </si>
  <si>
    <t>Reflects changes in PIHP &amp; SMHC projections.</t>
  </si>
  <si>
    <t>* Carryover Encumbrance</t>
  </si>
  <si>
    <t>Total Designations and Reserves</t>
  </si>
  <si>
    <t>Ending Undesignated Fund Balance</t>
  </si>
  <si>
    <t>Financial Plan Notes: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</si>
  <si>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</si>
  <si>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</si>
  <si>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Actuals are taken from ARMS 14th Month or 2008 CAFR</t>
    </r>
  </si>
  <si>
    <r>
      <t>2</t>
    </r>
    <r>
      <rPr>
        <sz val="10"/>
        <rFont val="Times New Roman"/>
        <family val="1"/>
      </rPr>
      <t xml:space="preserve"> Adopted is taken form 2009 Adopted Budget Book</t>
    </r>
  </si>
  <si>
    <t xml:space="preserve">* GF Revenues </t>
  </si>
  <si>
    <t xml:space="preserve">* Impaired Investment </t>
  </si>
  <si>
    <r>
      <t>3</t>
    </r>
    <r>
      <rPr>
        <sz val="10"/>
        <rFont val="Times New Roman"/>
        <family val="1"/>
      </rPr>
      <t xml:space="preserve"> Target fund balance is 1% of operating expenses.</t>
    </r>
  </si>
  <si>
    <r>
      <t>Target Fund Balance</t>
    </r>
    <r>
      <rPr>
        <b/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</si>
</sst>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  <numFmt numFmtId="167" formatCode="00000"/>
    <numFmt numFmtId="168" formatCode="#,##0;[Red]\(#,##0\);0"/>
    <numFmt numFmtId="169" formatCode="&quot;$&quot;#,##0.00;\(&quot;$&quot;#,##0.00\)"/>
    <numFmt numFmtId="170" formatCode="_(&quot;$&quot;* #,##0_);_(&quot;$&quot;* \(#,##0\);_(&quot;$&quot;* &quot;-&quot;??_);_(@_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;@"/>
    <numFmt numFmtId="177" formatCode="_(* #,##0.000_);_(* \(#,##0.000\);_(* &quot;-&quot;??_);_(@_)"/>
    <numFmt numFmtId="178" formatCode="_(* #,##0.0000_);_(* \(#,##0.0000\);_(* &quot;-&quot;??_);_(@_)"/>
    <numFmt numFmtId="179" formatCode="0_);[Red]\(0\)"/>
    <numFmt numFmtId="180" formatCode="#,##0.00;\(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8" fontId="0" fillId="2" borderId="0" xfId="0" applyNumberFormat="1" applyFill="1" applyBorder="1" applyAlignment="1">
      <alignment horizontal="centerContinuous"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38" fontId="3" fillId="0" borderId="8" xfId="15" applyNumberFormat="1" applyFont="1" applyFill="1" applyBorder="1" applyAlignment="1">
      <alignment/>
    </xf>
    <xf numFmtId="38" fontId="3" fillId="0" borderId="8" xfId="15" applyNumberFormat="1" applyFont="1" applyBorder="1" applyAlignment="1">
      <alignment/>
    </xf>
    <xf numFmtId="165" fontId="7" fillId="0" borderId="4" xfId="15" applyNumberFormat="1" applyFont="1" applyFill="1" applyBorder="1" applyAlignment="1">
      <alignment/>
    </xf>
    <xf numFmtId="165" fontId="7" fillId="0" borderId="9" xfId="15" applyNumberFormat="1" applyFont="1" applyFill="1" applyBorder="1" applyAlignment="1">
      <alignment/>
    </xf>
    <xf numFmtId="165" fontId="7" fillId="0" borderId="10" xfId="15" applyNumberFormat="1" applyFont="1" applyBorder="1" applyAlignment="1">
      <alignment/>
    </xf>
    <xf numFmtId="165" fontId="8" fillId="0" borderId="8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5" fontId="3" fillId="0" borderId="11" xfId="15" applyNumberFormat="1" applyFont="1" applyFill="1" applyBorder="1" applyAlignment="1">
      <alignment/>
    </xf>
    <xf numFmtId="165" fontId="3" fillId="0" borderId="12" xfId="15" applyNumberFormat="1" applyFont="1" applyFill="1" applyBorder="1" applyAlignment="1">
      <alignment/>
    </xf>
    <xf numFmtId="165" fontId="3" fillId="0" borderId="13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12" fillId="0" borderId="13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38" fontId="3" fillId="0" borderId="11" xfId="15" applyNumberFormat="1" applyFont="1" applyBorder="1" applyAlignment="1">
      <alignment/>
    </xf>
    <xf numFmtId="165" fontId="3" fillId="0" borderId="15" xfId="15" applyNumberFormat="1" applyFont="1" applyBorder="1" applyAlignment="1">
      <alignment/>
    </xf>
    <xf numFmtId="165" fontId="13" fillId="0" borderId="11" xfId="15" applyNumberFormat="1" applyFont="1" applyBorder="1" applyAlignment="1">
      <alignment/>
    </xf>
    <xf numFmtId="3" fontId="14" fillId="0" borderId="11" xfId="22" applyNumberFormat="1" applyFont="1" applyBorder="1" applyAlignment="1">
      <alignment/>
      <protection/>
    </xf>
    <xf numFmtId="37" fontId="3" fillId="0" borderId="11" xfId="21" applyFont="1" applyBorder="1" applyAlignment="1">
      <alignment horizontal="left"/>
      <protection/>
    </xf>
    <xf numFmtId="165" fontId="12" fillId="0" borderId="11" xfId="15" applyNumberFormat="1" applyFont="1" applyBorder="1" applyAlignment="1">
      <alignment/>
    </xf>
    <xf numFmtId="165" fontId="7" fillId="0" borderId="2" xfId="15" applyNumberFormat="1" applyFont="1" applyFill="1" applyBorder="1" applyAlignment="1">
      <alignment/>
    </xf>
    <xf numFmtId="165" fontId="8" fillId="0" borderId="2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13" fillId="0" borderId="13" xfId="15" applyNumberFormat="1" applyFont="1" applyBorder="1" applyAlignment="1">
      <alignment/>
    </xf>
    <xf numFmtId="38" fontId="3" fillId="0" borderId="11" xfId="15" applyNumberFormat="1" applyFont="1" applyFill="1" applyBorder="1" applyAlignment="1">
      <alignment/>
    </xf>
    <xf numFmtId="38" fontId="3" fillId="0" borderId="11" xfId="15" applyNumberFormat="1" applyFont="1" applyFill="1" applyBorder="1" applyAlignment="1">
      <alignment/>
    </xf>
    <xf numFmtId="38" fontId="3" fillId="0" borderId="12" xfId="15" applyNumberFormat="1" applyFont="1" applyFill="1" applyBorder="1" applyAlignment="1">
      <alignment/>
    </xf>
    <xf numFmtId="165" fontId="12" fillId="0" borderId="11" xfId="15" applyNumberFormat="1" applyFont="1" applyBorder="1" applyAlignment="1">
      <alignment wrapText="1"/>
    </xf>
    <xf numFmtId="165" fontId="3" fillId="0" borderId="12" xfId="15" applyNumberFormat="1" applyFont="1" applyFill="1" applyBorder="1" applyAlignment="1">
      <alignment horizontal="center"/>
    </xf>
    <xf numFmtId="37" fontId="7" fillId="0" borderId="8" xfId="21" applyFont="1" applyFill="1" applyBorder="1" applyAlignment="1">
      <alignment horizontal="left"/>
      <protection/>
    </xf>
    <xf numFmtId="165" fontId="7" fillId="0" borderId="8" xfId="15" applyNumberFormat="1" applyFont="1" applyFill="1" applyBorder="1" applyAlignment="1">
      <alignment/>
    </xf>
    <xf numFmtId="165" fontId="7" fillId="0" borderId="8" xfId="15" applyNumberFormat="1" applyFont="1" applyBorder="1" applyAlignment="1">
      <alignment/>
    </xf>
    <xf numFmtId="165" fontId="12" fillId="0" borderId="8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5" fontId="12" fillId="3" borderId="2" xfId="15" applyNumberFormat="1" applyFont="1" applyFill="1" applyBorder="1" applyAlignment="1" quotePrefix="1">
      <alignment/>
    </xf>
    <xf numFmtId="165" fontId="3" fillId="3" borderId="4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/>
    </xf>
    <xf numFmtId="165" fontId="12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5" fontId="12" fillId="0" borderId="11" xfId="15" applyNumberFormat="1" applyFont="1" applyFill="1" applyBorder="1" applyAlignment="1" quotePrefix="1">
      <alignment/>
    </xf>
    <xf numFmtId="165" fontId="13" fillId="0" borderId="12" xfId="15" applyNumberFormat="1" applyFont="1" applyBorder="1" applyAlignment="1">
      <alignment/>
    </xf>
    <xf numFmtId="37" fontId="3" fillId="0" borderId="15" xfId="21" applyFont="1" applyBorder="1" applyAlignment="1">
      <alignment horizontal="left"/>
      <protection/>
    </xf>
    <xf numFmtId="165" fontId="3" fillId="0" borderId="11" xfId="15" applyNumberFormat="1" applyFont="1" applyFill="1" applyBorder="1" applyAlignment="1" quotePrefix="1">
      <alignment/>
    </xf>
    <xf numFmtId="165" fontId="13" fillId="0" borderId="11" xfId="15" applyNumberFormat="1" applyFont="1" applyFill="1" applyBorder="1" applyAlignment="1" quotePrefix="1">
      <alignment/>
    </xf>
    <xf numFmtId="165" fontId="3" fillId="0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 quotePrefix="1">
      <alignment/>
    </xf>
    <xf numFmtId="165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3" xfId="15" applyNumberFormat="1" applyFont="1" applyFill="1" applyBorder="1" applyAlignment="1">
      <alignment/>
    </xf>
    <xf numFmtId="165" fontId="13" fillId="0" borderId="11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38" fontId="3" fillId="0" borderId="12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37" fontId="15" fillId="0" borderId="11" xfId="21" applyFont="1" applyFill="1" applyBorder="1" applyAlignment="1">
      <alignment horizontal="left"/>
      <protection/>
    </xf>
    <xf numFmtId="165" fontId="7" fillId="0" borderId="11" xfId="15" applyNumberFormat="1" applyFont="1" applyFill="1" applyBorder="1" applyAlignment="1">
      <alignment/>
    </xf>
    <xf numFmtId="165" fontId="7" fillId="0" borderId="12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7" fillId="0" borderId="8" xfId="15" applyNumberFormat="1" applyFont="1" applyFill="1" applyBorder="1" applyAlignment="1">
      <alignment/>
    </xf>
    <xf numFmtId="165" fontId="8" fillId="0" borderId="11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13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5" fontId="3" fillId="0" borderId="2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 horizontal="right"/>
    </xf>
    <xf numFmtId="165" fontId="13" fillId="0" borderId="8" xfId="15" applyNumberFormat="1" applyFont="1" applyBorder="1" applyAlignment="1">
      <alignment horizontal="right"/>
    </xf>
    <xf numFmtId="165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6" fillId="0" borderId="0" xfId="21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0" fontId="13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Table 0 P&amp;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terd\Local%20Settings\Temporary%20Internet%20Files\OLK33\2009-0924-Q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terd\Local%20Settings\Temporary%20Internet%20Files\OLK33\0924Q-2Q%20Supplemen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terd\Local%20Settings\Temporary%20Internet%20Files\OLK33\2009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12"/>
      <sheetName val="Sheet3"/>
    </sheetNames>
    <sheetDataSet>
      <sheetData sheetId="7">
        <row r="4">
          <cell r="B4" t="str">
            <v>0010</v>
          </cell>
        </row>
        <row r="5">
          <cell r="B5" t="str">
            <v>0020</v>
          </cell>
        </row>
        <row r="6">
          <cell r="B6" t="str">
            <v>0023</v>
          </cell>
        </row>
        <row r="7">
          <cell r="B7" t="str">
            <v>0030</v>
          </cell>
        </row>
        <row r="8">
          <cell r="B8" t="str">
            <v>0040</v>
          </cell>
        </row>
        <row r="9">
          <cell r="B9" t="str">
            <v>0050</v>
          </cell>
        </row>
        <row r="10">
          <cell r="B10" t="str">
            <v>0060</v>
          </cell>
        </row>
        <row r="11">
          <cell r="B11" t="str">
            <v>0070</v>
          </cell>
        </row>
        <row r="12">
          <cell r="B12" t="str">
            <v>0085</v>
          </cell>
        </row>
        <row r="13">
          <cell r="B13" t="str">
            <v>0087</v>
          </cell>
        </row>
        <row r="14">
          <cell r="B14" t="str">
            <v>0091</v>
          </cell>
        </row>
        <row r="15">
          <cell r="B15" t="str">
            <v>0110</v>
          </cell>
        </row>
        <row r="16">
          <cell r="B16" t="str">
            <v>0117</v>
          </cell>
        </row>
        <row r="17">
          <cell r="B17" t="str">
            <v>0118</v>
          </cell>
        </row>
        <row r="18">
          <cell r="B18" t="str">
            <v>0120</v>
          </cell>
        </row>
        <row r="19">
          <cell r="B19" t="str">
            <v>0137</v>
          </cell>
        </row>
        <row r="20">
          <cell r="B20" t="str">
            <v>0138</v>
          </cell>
        </row>
        <row r="21">
          <cell r="B21" t="str">
            <v>0140</v>
          </cell>
        </row>
        <row r="22">
          <cell r="B22" t="str">
            <v>0150</v>
          </cell>
        </row>
        <row r="23">
          <cell r="B23" t="str">
            <v>0154</v>
          </cell>
        </row>
        <row r="24">
          <cell r="B24" t="str">
            <v>0180</v>
          </cell>
        </row>
        <row r="25">
          <cell r="B25" t="str">
            <v>0200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0415</v>
          </cell>
        </row>
        <row r="37">
          <cell r="B37" t="str">
            <v>0417</v>
          </cell>
        </row>
        <row r="38">
          <cell r="B38" t="str">
            <v>0420</v>
          </cell>
        </row>
        <row r="39">
          <cell r="B39" t="str">
            <v>0429</v>
          </cell>
        </row>
        <row r="40">
          <cell r="B40" t="str">
            <v>0431</v>
          </cell>
        </row>
        <row r="41">
          <cell r="B41" t="str">
            <v>0432</v>
          </cell>
        </row>
        <row r="42">
          <cell r="B42" t="str">
            <v>0433</v>
          </cell>
        </row>
        <row r="43">
          <cell r="B43" t="str">
            <v>0437</v>
          </cell>
        </row>
        <row r="44">
          <cell r="B44" t="str">
            <v>0440</v>
          </cell>
        </row>
        <row r="45">
          <cell r="B45" t="str">
            <v>0450</v>
          </cell>
        </row>
        <row r="46">
          <cell r="B46" t="str">
            <v>0465</v>
          </cell>
        </row>
        <row r="47">
          <cell r="B47" t="str">
            <v>0466</v>
          </cell>
        </row>
        <row r="48">
          <cell r="B48" t="str">
            <v>0467</v>
          </cell>
        </row>
        <row r="49">
          <cell r="B49" t="str">
            <v>0470</v>
          </cell>
        </row>
        <row r="50">
          <cell r="B50" t="str">
            <v>0471</v>
          </cell>
        </row>
        <row r="51">
          <cell r="B51" t="str">
            <v>0480</v>
          </cell>
        </row>
        <row r="52">
          <cell r="B52" t="str">
            <v>0490</v>
          </cell>
        </row>
        <row r="53">
          <cell r="B53" t="str">
            <v>0500</v>
          </cell>
        </row>
        <row r="54">
          <cell r="B54" t="str">
            <v>0501</v>
          </cell>
        </row>
        <row r="55">
          <cell r="B55" t="str">
            <v>0505</v>
          </cell>
        </row>
        <row r="56">
          <cell r="B56" t="str">
            <v>0506</v>
          </cell>
        </row>
        <row r="57">
          <cell r="B57" t="str">
            <v>0510</v>
          </cell>
        </row>
        <row r="58">
          <cell r="B58" t="str">
            <v>0516</v>
          </cell>
        </row>
        <row r="59">
          <cell r="B59" t="str">
            <v>0530</v>
          </cell>
        </row>
        <row r="60">
          <cell r="B60" t="str">
            <v>0535</v>
          </cell>
        </row>
        <row r="61">
          <cell r="B61" t="str">
            <v>0540</v>
          </cell>
        </row>
        <row r="62">
          <cell r="B62" t="str">
            <v>0561</v>
          </cell>
        </row>
        <row r="63">
          <cell r="B63" t="str">
            <v>0583</v>
          </cell>
        </row>
        <row r="64">
          <cell r="B64" t="str">
            <v>0601</v>
          </cell>
        </row>
        <row r="65">
          <cell r="B65" t="str">
            <v>0610</v>
          </cell>
        </row>
        <row r="66">
          <cell r="B66" t="str">
            <v>0630</v>
          </cell>
        </row>
        <row r="67">
          <cell r="B67" t="str">
            <v>0640</v>
          </cell>
        </row>
        <row r="68">
          <cell r="B68" t="str">
            <v>0641</v>
          </cell>
        </row>
        <row r="69">
          <cell r="B69" t="str">
            <v>0650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0688</v>
          </cell>
        </row>
        <row r="76">
          <cell r="B76" t="str">
            <v>0689</v>
          </cell>
        </row>
        <row r="77">
          <cell r="B77" t="str">
            <v>0694</v>
          </cell>
        </row>
        <row r="78">
          <cell r="B78" t="str">
            <v>0695</v>
          </cell>
        </row>
        <row r="79">
          <cell r="B79" t="str">
            <v>0696</v>
          </cell>
        </row>
        <row r="80">
          <cell r="B80" t="str">
            <v>0697</v>
          </cell>
        </row>
        <row r="81">
          <cell r="B81" t="str">
            <v>0699</v>
          </cell>
        </row>
        <row r="82">
          <cell r="B82" t="str">
            <v>0710</v>
          </cell>
        </row>
        <row r="83">
          <cell r="B83" t="str">
            <v>0715</v>
          </cell>
        </row>
        <row r="84">
          <cell r="B84" t="str">
            <v>0716</v>
          </cell>
        </row>
        <row r="85">
          <cell r="B85" t="str">
            <v>0720</v>
          </cell>
        </row>
        <row r="86">
          <cell r="B86" t="str">
            <v>0726</v>
          </cell>
        </row>
        <row r="87">
          <cell r="B87" t="str">
            <v>0730</v>
          </cell>
        </row>
        <row r="88">
          <cell r="B88" t="str">
            <v>0734</v>
          </cell>
        </row>
        <row r="89">
          <cell r="B89" t="str">
            <v>0738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0783</v>
          </cell>
        </row>
        <row r="96">
          <cell r="B96" t="str">
            <v>0800</v>
          </cell>
        </row>
        <row r="97">
          <cell r="B97" t="str">
            <v>0810</v>
          </cell>
        </row>
        <row r="98">
          <cell r="B98" t="str">
            <v>0820</v>
          </cell>
        </row>
        <row r="99">
          <cell r="B99" t="str">
            <v>0830</v>
          </cell>
        </row>
        <row r="100">
          <cell r="B100" t="str">
            <v>0845</v>
          </cell>
        </row>
        <row r="101">
          <cell r="B101" t="str">
            <v>0860</v>
          </cell>
        </row>
        <row r="102">
          <cell r="B102" t="str">
            <v>0883</v>
          </cell>
        </row>
        <row r="103">
          <cell r="B103" t="str">
            <v>0886</v>
          </cell>
        </row>
        <row r="104">
          <cell r="B104" t="str">
            <v>0887</v>
          </cell>
        </row>
        <row r="105">
          <cell r="B105" t="str">
            <v>0888</v>
          </cell>
        </row>
        <row r="106">
          <cell r="B106" t="str">
            <v>0904</v>
          </cell>
        </row>
        <row r="107">
          <cell r="B107" t="str">
            <v>0910</v>
          </cell>
        </row>
        <row r="108">
          <cell r="B108" t="str">
            <v>0914</v>
          </cell>
        </row>
        <row r="109">
          <cell r="B109" t="str">
            <v>0915</v>
          </cell>
        </row>
        <row r="110">
          <cell r="B110" t="str">
            <v>0917</v>
          </cell>
        </row>
        <row r="111">
          <cell r="B111" t="str">
            <v>0920</v>
          </cell>
        </row>
        <row r="112">
          <cell r="B112" t="str">
            <v>0924</v>
          </cell>
        </row>
        <row r="113">
          <cell r="B113" t="str">
            <v>0935</v>
          </cell>
        </row>
        <row r="114">
          <cell r="B114" t="str">
            <v>0936</v>
          </cell>
        </row>
        <row r="115">
          <cell r="B115" t="str">
            <v>0940</v>
          </cell>
        </row>
        <row r="116">
          <cell r="B116" t="str">
            <v>0950</v>
          </cell>
        </row>
        <row r="117">
          <cell r="B117" t="str">
            <v>0960</v>
          </cell>
        </row>
        <row r="118">
          <cell r="B118" t="str">
            <v>0990</v>
          </cell>
        </row>
        <row r="119">
          <cell r="B119" t="str">
            <v>1460M</v>
          </cell>
        </row>
        <row r="120">
          <cell r="B120" t="str">
            <v>1550M</v>
          </cell>
        </row>
        <row r="121">
          <cell r="B121" t="str">
            <v>2140</v>
          </cell>
        </row>
        <row r="122">
          <cell r="B122" t="str">
            <v>3180M</v>
          </cell>
        </row>
        <row r="123">
          <cell r="B123" t="str">
            <v>4000M</v>
          </cell>
        </row>
        <row r="124">
          <cell r="B124" t="str">
            <v>4999M</v>
          </cell>
        </row>
        <row r="125">
          <cell r="B125" t="str">
            <v>5000M</v>
          </cell>
        </row>
        <row r="126">
          <cell r="B126" t="str">
            <v>5002M</v>
          </cell>
        </row>
        <row r="127">
          <cell r="B127" t="str">
            <v>5010M</v>
          </cell>
        </row>
      </sheetData>
      <sheetData sheetId="8">
        <row r="6">
          <cell r="B6" t="str">
            <v>0023</v>
          </cell>
        </row>
        <row r="7">
          <cell r="B7" t="str">
            <v>0030</v>
          </cell>
        </row>
        <row r="8">
          <cell r="B8" t="str">
            <v>0040</v>
          </cell>
        </row>
        <row r="9">
          <cell r="B9" t="str">
            <v>0050</v>
          </cell>
        </row>
        <row r="10">
          <cell r="B10" t="str">
            <v>0060</v>
          </cell>
        </row>
        <row r="11">
          <cell r="B11" t="str">
            <v>0070</v>
          </cell>
        </row>
        <row r="12">
          <cell r="B12" t="str">
            <v>0085</v>
          </cell>
        </row>
        <row r="13">
          <cell r="B13" t="str">
            <v>0087</v>
          </cell>
        </row>
        <row r="14">
          <cell r="B14" t="str">
            <v>0091</v>
          </cell>
        </row>
        <row r="15">
          <cell r="B15" t="str">
            <v>0110</v>
          </cell>
        </row>
        <row r="16">
          <cell r="B16" t="str">
            <v>0117</v>
          </cell>
        </row>
        <row r="17">
          <cell r="B17" t="str">
            <v>0118</v>
          </cell>
        </row>
        <row r="18">
          <cell r="B18" t="str">
            <v>0120</v>
          </cell>
        </row>
        <row r="19">
          <cell r="B19" t="str">
            <v>0137</v>
          </cell>
        </row>
        <row r="20">
          <cell r="B20" t="str">
            <v>0138</v>
          </cell>
        </row>
        <row r="21">
          <cell r="B21" t="str">
            <v>0140</v>
          </cell>
        </row>
        <row r="22">
          <cell r="B22" t="str">
            <v>0150</v>
          </cell>
        </row>
        <row r="23">
          <cell r="B23" t="str">
            <v>0154</v>
          </cell>
        </row>
        <row r="24">
          <cell r="B24" t="str">
            <v>0180</v>
          </cell>
        </row>
        <row r="25">
          <cell r="B25" t="str">
            <v>0200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0415</v>
          </cell>
        </row>
        <row r="37">
          <cell r="B37" t="str">
            <v>0417</v>
          </cell>
        </row>
        <row r="38">
          <cell r="B38" t="str">
            <v>0420</v>
          </cell>
        </row>
        <row r="39">
          <cell r="B39" t="str">
            <v>0429</v>
          </cell>
        </row>
        <row r="40">
          <cell r="B40" t="str">
            <v>0431</v>
          </cell>
        </row>
        <row r="41">
          <cell r="B41" t="str">
            <v>0432</v>
          </cell>
        </row>
        <row r="42">
          <cell r="B42" t="str">
            <v>0433</v>
          </cell>
        </row>
        <row r="43">
          <cell r="B43" t="str">
            <v>0437</v>
          </cell>
        </row>
        <row r="44">
          <cell r="B44" t="str">
            <v>0440</v>
          </cell>
        </row>
        <row r="45">
          <cell r="B45" t="str">
            <v>0450</v>
          </cell>
        </row>
        <row r="46">
          <cell r="B46" t="str">
            <v>0465</v>
          </cell>
        </row>
        <row r="47">
          <cell r="B47" t="str">
            <v>0466</v>
          </cell>
        </row>
        <row r="48">
          <cell r="B48" t="str">
            <v>0467</v>
          </cell>
        </row>
        <row r="49">
          <cell r="B49" t="str">
            <v>0470</v>
          </cell>
        </row>
        <row r="50">
          <cell r="B50" t="str">
            <v>0471</v>
          </cell>
        </row>
        <row r="51">
          <cell r="B51" t="str">
            <v>0480</v>
          </cell>
        </row>
        <row r="52">
          <cell r="B52" t="str">
            <v>0490</v>
          </cell>
        </row>
        <row r="53">
          <cell r="B53" t="str">
            <v>0500</v>
          </cell>
        </row>
        <row r="54">
          <cell r="B54" t="str">
            <v>0501</v>
          </cell>
        </row>
        <row r="55">
          <cell r="B55" t="str">
            <v>0505</v>
          </cell>
        </row>
        <row r="56">
          <cell r="B56" t="str">
            <v>0506</v>
          </cell>
        </row>
        <row r="57">
          <cell r="B57" t="str">
            <v>0510</v>
          </cell>
        </row>
        <row r="58">
          <cell r="B58" t="str">
            <v>0516</v>
          </cell>
        </row>
        <row r="59">
          <cell r="B59" t="str">
            <v>0530</v>
          </cell>
        </row>
        <row r="60">
          <cell r="B60" t="str">
            <v>0535</v>
          </cell>
        </row>
        <row r="61">
          <cell r="B61" t="str">
            <v>0540</v>
          </cell>
        </row>
        <row r="62">
          <cell r="B62" t="str">
            <v>0561</v>
          </cell>
        </row>
        <row r="63">
          <cell r="B63" t="str">
            <v>0583</v>
          </cell>
        </row>
        <row r="64">
          <cell r="B64" t="str">
            <v>0601</v>
          </cell>
        </row>
        <row r="65">
          <cell r="B65" t="str">
            <v>0610</v>
          </cell>
        </row>
        <row r="66">
          <cell r="B66" t="str">
            <v>0630</v>
          </cell>
        </row>
        <row r="67">
          <cell r="B67" t="str">
            <v>0640</v>
          </cell>
        </row>
        <row r="68">
          <cell r="B68" t="str">
            <v>0641</v>
          </cell>
        </row>
        <row r="69">
          <cell r="B69" t="str">
            <v>0650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0688</v>
          </cell>
        </row>
        <row r="76">
          <cell r="B76" t="str">
            <v>0689</v>
          </cell>
        </row>
        <row r="77">
          <cell r="B77" t="str">
            <v>0694</v>
          </cell>
        </row>
        <row r="78">
          <cell r="B78" t="str">
            <v>0695</v>
          </cell>
        </row>
        <row r="79">
          <cell r="B79" t="str">
            <v>0696</v>
          </cell>
        </row>
        <row r="80">
          <cell r="B80" t="str">
            <v>0697</v>
          </cell>
        </row>
        <row r="81">
          <cell r="B81" t="str">
            <v>0699</v>
          </cell>
        </row>
        <row r="82">
          <cell r="B82" t="str">
            <v>0710</v>
          </cell>
        </row>
        <row r="83">
          <cell r="B83" t="str">
            <v>0715</v>
          </cell>
        </row>
        <row r="84">
          <cell r="B84" t="str">
            <v>0716</v>
          </cell>
        </row>
        <row r="85">
          <cell r="B85" t="str">
            <v>0720</v>
          </cell>
        </row>
        <row r="86">
          <cell r="B86" t="str">
            <v>0726</v>
          </cell>
        </row>
        <row r="87">
          <cell r="B87" t="str">
            <v>0730</v>
          </cell>
        </row>
        <row r="88">
          <cell r="B88" t="str">
            <v>0734</v>
          </cell>
        </row>
        <row r="89">
          <cell r="B89" t="str">
            <v>0738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0783</v>
          </cell>
        </row>
        <row r="96">
          <cell r="B96" t="str">
            <v>0800</v>
          </cell>
        </row>
        <row r="97">
          <cell r="B97" t="str">
            <v>0810</v>
          </cell>
        </row>
        <row r="98">
          <cell r="B98" t="str">
            <v>0820</v>
          </cell>
        </row>
        <row r="99">
          <cell r="B99" t="str">
            <v>0830</v>
          </cell>
        </row>
        <row r="100">
          <cell r="B100" t="str">
            <v>0845</v>
          </cell>
        </row>
        <row r="101">
          <cell r="B101" t="str">
            <v>0860</v>
          </cell>
        </row>
        <row r="102">
          <cell r="B102" t="str">
            <v>0883</v>
          </cell>
        </row>
        <row r="103">
          <cell r="B103" t="str">
            <v>0886</v>
          </cell>
        </row>
        <row r="104">
          <cell r="B104" t="str">
            <v>0887</v>
          </cell>
        </row>
        <row r="105">
          <cell r="B105" t="str">
            <v>0888</v>
          </cell>
        </row>
        <row r="106">
          <cell r="B106" t="str">
            <v>0904</v>
          </cell>
        </row>
        <row r="107">
          <cell r="B107" t="str">
            <v>0910</v>
          </cell>
        </row>
        <row r="108">
          <cell r="B108" t="str">
            <v>0914</v>
          </cell>
        </row>
        <row r="109">
          <cell r="B109" t="str">
            <v>0915</v>
          </cell>
        </row>
        <row r="110">
          <cell r="B110" t="str">
            <v>0917</v>
          </cell>
        </row>
        <row r="111">
          <cell r="B111" t="str">
            <v>0920</v>
          </cell>
        </row>
        <row r="112">
          <cell r="B112" t="str">
            <v>0924</v>
          </cell>
        </row>
        <row r="113">
          <cell r="B113" t="str">
            <v>0935</v>
          </cell>
        </row>
        <row r="114">
          <cell r="B114" t="str">
            <v>0936</v>
          </cell>
        </row>
        <row r="115">
          <cell r="B115" t="str">
            <v>0940</v>
          </cell>
        </row>
        <row r="116">
          <cell r="B116" t="str">
            <v>0950</v>
          </cell>
        </row>
        <row r="117">
          <cell r="B117" t="str">
            <v>0960</v>
          </cell>
        </row>
        <row r="118">
          <cell r="B118" t="str">
            <v>0990</v>
          </cell>
        </row>
        <row r="119">
          <cell r="B119" t="str">
            <v>1460M</v>
          </cell>
        </row>
        <row r="120">
          <cell r="B120" t="str">
            <v>1550M</v>
          </cell>
        </row>
        <row r="121">
          <cell r="B121" t="str">
            <v>2140</v>
          </cell>
        </row>
        <row r="122">
          <cell r="B122" t="str">
            <v>3180M</v>
          </cell>
        </row>
        <row r="123">
          <cell r="B123" t="str">
            <v>4000M</v>
          </cell>
        </row>
        <row r="124">
          <cell r="B124" t="str">
            <v>4999M</v>
          </cell>
        </row>
        <row r="125">
          <cell r="B125" t="str">
            <v>5000M</v>
          </cell>
        </row>
        <row r="126">
          <cell r="B126" t="str">
            <v>5002M</v>
          </cell>
        </row>
        <row r="127">
          <cell r="B127" t="str">
            <v>5010M</v>
          </cell>
        </row>
      </sheetData>
      <sheetData sheetId="9">
        <row r="4">
          <cell r="B4" t="str">
            <v>0010</v>
          </cell>
        </row>
        <row r="5">
          <cell r="B5" t="str">
            <v>0020</v>
          </cell>
        </row>
        <row r="6">
          <cell r="B6" t="str">
            <v>0023</v>
          </cell>
        </row>
        <row r="7">
          <cell r="B7" t="str">
            <v>0030</v>
          </cell>
        </row>
        <row r="8">
          <cell r="B8" t="str">
            <v>0040</v>
          </cell>
        </row>
        <row r="9">
          <cell r="B9" t="str">
            <v>0050</v>
          </cell>
        </row>
        <row r="10">
          <cell r="B10" t="str">
            <v>0060</v>
          </cell>
        </row>
        <row r="11">
          <cell r="B11" t="str">
            <v>0070</v>
          </cell>
        </row>
        <row r="12">
          <cell r="B12" t="str">
            <v>0085</v>
          </cell>
        </row>
        <row r="13">
          <cell r="B13" t="str">
            <v>0087</v>
          </cell>
        </row>
        <row r="14">
          <cell r="B14" t="str">
            <v>0091</v>
          </cell>
        </row>
        <row r="15">
          <cell r="B15" t="str">
            <v>0110</v>
          </cell>
        </row>
        <row r="16">
          <cell r="B16" t="str">
            <v>0117</v>
          </cell>
        </row>
        <row r="17">
          <cell r="B17" t="str">
            <v>0118</v>
          </cell>
        </row>
        <row r="18">
          <cell r="B18" t="str">
            <v>0120</v>
          </cell>
        </row>
        <row r="19">
          <cell r="B19" t="str">
            <v>0137</v>
          </cell>
        </row>
        <row r="20">
          <cell r="B20" t="str">
            <v>0138</v>
          </cell>
        </row>
        <row r="21">
          <cell r="B21" t="str">
            <v>0140</v>
          </cell>
        </row>
        <row r="22">
          <cell r="B22" t="str">
            <v>0150</v>
          </cell>
        </row>
        <row r="23">
          <cell r="B23" t="str">
            <v>0154</v>
          </cell>
        </row>
        <row r="24">
          <cell r="B24" t="str">
            <v>0180</v>
          </cell>
        </row>
        <row r="25">
          <cell r="B25" t="str">
            <v>0200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0415</v>
          </cell>
        </row>
        <row r="37">
          <cell r="B37" t="str">
            <v>0417</v>
          </cell>
        </row>
        <row r="38">
          <cell r="B38" t="str">
            <v>0420</v>
          </cell>
        </row>
        <row r="39">
          <cell r="B39" t="str">
            <v>0429</v>
          </cell>
        </row>
        <row r="40">
          <cell r="B40" t="str">
            <v>0431</v>
          </cell>
        </row>
        <row r="41">
          <cell r="B41" t="str">
            <v>0432</v>
          </cell>
        </row>
        <row r="42">
          <cell r="B42" t="str">
            <v>0433</v>
          </cell>
        </row>
        <row r="43">
          <cell r="B43" t="str">
            <v>0437</v>
          </cell>
        </row>
        <row r="44">
          <cell r="B44" t="str">
            <v>0440</v>
          </cell>
        </row>
        <row r="45">
          <cell r="B45" t="str">
            <v>0450</v>
          </cell>
        </row>
        <row r="46">
          <cell r="B46" t="str">
            <v>0465</v>
          </cell>
        </row>
        <row r="47">
          <cell r="B47" t="str">
            <v>0466</v>
          </cell>
        </row>
        <row r="48">
          <cell r="B48" t="str">
            <v>0467</v>
          </cell>
        </row>
        <row r="49">
          <cell r="B49" t="str">
            <v>0470</v>
          </cell>
        </row>
        <row r="50">
          <cell r="B50" t="str">
            <v>0471</v>
          </cell>
        </row>
        <row r="51">
          <cell r="B51" t="str">
            <v>0480</v>
          </cell>
        </row>
        <row r="52">
          <cell r="B52" t="str">
            <v>0490</v>
          </cell>
        </row>
        <row r="53">
          <cell r="B53" t="str">
            <v>0500</v>
          </cell>
        </row>
        <row r="54">
          <cell r="B54" t="str">
            <v>0501</v>
          </cell>
        </row>
        <row r="55">
          <cell r="B55" t="str">
            <v>0505</v>
          </cell>
        </row>
        <row r="56">
          <cell r="B56" t="str">
            <v>0506</v>
          </cell>
        </row>
        <row r="57">
          <cell r="B57" t="str">
            <v>0510</v>
          </cell>
        </row>
        <row r="58">
          <cell r="B58" t="str">
            <v>0516</v>
          </cell>
        </row>
        <row r="59">
          <cell r="B59" t="str">
            <v>0530</v>
          </cell>
        </row>
        <row r="60">
          <cell r="B60" t="str">
            <v>0535</v>
          </cell>
        </row>
        <row r="61">
          <cell r="B61" t="str">
            <v>0540</v>
          </cell>
        </row>
        <row r="62">
          <cell r="B62" t="str">
            <v>0561</v>
          </cell>
        </row>
        <row r="63">
          <cell r="B63" t="str">
            <v>0583</v>
          </cell>
        </row>
        <row r="64">
          <cell r="B64" t="str">
            <v>0601</v>
          </cell>
        </row>
        <row r="65">
          <cell r="B65" t="str">
            <v>0610</v>
          </cell>
        </row>
        <row r="66">
          <cell r="B66" t="str">
            <v>0630</v>
          </cell>
        </row>
        <row r="67">
          <cell r="B67" t="str">
            <v>0640</v>
          </cell>
        </row>
        <row r="68">
          <cell r="B68" t="str">
            <v>0641</v>
          </cell>
        </row>
        <row r="69">
          <cell r="B69" t="str">
            <v>0650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0688</v>
          </cell>
        </row>
        <row r="76">
          <cell r="B76" t="str">
            <v>0689</v>
          </cell>
        </row>
        <row r="77">
          <cell r="B77" t="str">
            <v>0694</v>
          </cell>
        </row>
        <row r="78">
          <cell r="B78" t="str">
            <v>0695</v>
          </cell>
        </row>
        <row r="79">
          <cell r="B79" t="str">
            <v>0696</v>
          </cell>
        </row>
        <row r="80">
          <cell r="B80" t="str">
            <v>0697</v>
          </cell>
        </row>
        <row r="81">
          <cell r="B81" t="str">
            <v>0699</v>
          </cell>
        </row>
        <row r="82">
          <cell r="B82" t="str">
            <v>0710</v>
          </cell>
        </row>
        <row r="83">
          <cell r="B83" t="str">
            <v>0715</v>
          </cell>
        </row>
        <row r="84">
          <cell r="B84" t="str">
            <v>0716</v>
          </cell>
        </row>
        <row r="85">
          <cell r="B85" t="str">
            <v>0720</v>
          </cell>
        </row>
        <row r="86">
          <cell r="B86" t="str">
            <v>0726</v>
          </cell>
        </row>
        <row r="87">
          <cell r="B87" t="str">
            <v>0730</v>
          </cell>
        </row>
        <row r="88">
          <cell r="B88" t="str">
            <v>0734</v>
          </cell>
        </row>
        <row r="89">
          <cell r="B89" t="str">
            <v>0738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0783</v>
          </cell>
        </row>
        <row r="96">
          <cell r="B96" t="str">
            <v>0800</v>
          </cell>
        </row>
        <row r="97">
          <cell r="B97" t="str">
            <v>0810</v>
          </cell>
        </row>
        <row r="98">
          <cell r="B98" t="str">
            <v>0820</v>
          </cell>
        </row>
        <row r="99">
          <cell r="B99" t="str">
            <v>0830</v>
          </cell>
        </row>
        <row r="100">
          <cell r="B100" t="str">
            <v>0845</v>
          </cell>
        </row>
        <row r="101">
          <cell r="B101" t="str">
            <v>0860</v>
          </cell>
        </row>
        <row r="102">
          <cell r="B102" t="str">
            <v>0883</v>
          </cell>
        </row>
        <row r="103">
          <cell r="B103" t="str">
            <v>0886</v>
          </cell>
        </row>
        <row r="104">
          <cell r="B104" t="str">
            <v>0887</v>
          </cell>
        </row>
        <row r="105">
          <cell r="B105" t="str">
            <v>0888</v>
          </cell>
        </row>
        <row r="106">
          <cell r="B106" t="str">
            <v>0904</v>
          </cell>
        </row>
        <row r="107">
          <cell r="B107" t="str">
            <v>0910</v>
          </cell>
        </row>
        <row r="108">
          <cell r="B108" t="str">
            <v>0914</v>
          </cell>
        </row>
        <row r="109">
          <cell r="B109" t="str">
            <v>0915</v>
          </cell>
        </row>
        <row r="110">
          <cell r="B110" t="str">
            <v>0917</v>
          </cell>
        </row>
        <row r="111">
          <cell r="B111" t="str">
            <v>0920</v>
          </cell>
        </row>
        <row r="112">
          <cell r="B112" t="str">
            <v>0924</v>
          </cell>
        </row>
        <row r="113">
          <cell r="B113" t="str">
            <v>0935</v>
          </cell>
        </row>
        <row r="114">
          <cell r="B114" t="str">
            <v>0936</v>
          </cell>
        </row>
        <row r="115">
          <cell r="B115" t="str">
            <v>0940</v>
          </cell>
        </row>
        <row r="116">
          <cell r="B116" t="str">
            <v>0950</v>
          </cell>
        </row>
        <row r="117">
          <cell r="B117" t="str">
            <v>0960</v>
          </cell>
        </row>
        <row r="118">
          <cell r="B118" t="str">
            <v>0990</v>
          </cell>
        </row>
        <row r="119">
          <cell r="B119" t="str">
            <v>1460M</v>
          </cell>
        </row>
        <row r="120">
          <cell r="B120" t="str">
            <v>1550M</v>
          </cell>
        </row>
        <row r="121">
          <cell r="B121" t="str">
            <v>2140</v>
          </cell>
        </row>
        <row r="122">
          <cell r="B122" t="str">
            <v>3180M</v>
          </cell>
        </row>
        <row r="123">
          <cell r="B123" t="str">
            <v>4000M</v>
          </cell>
        </row>
        <row r="124">
          <cell r="B124" t="str">
            <v>4999M</v>
          </cell>
        </row>
        <row r="125">
          <cell r="B125" t="str">
            <v>5000M</v>
          </cell>
        </row>
        <row r="126">
          <cell r="B126" t="str">
            <v>5002M</v>
          </cell>
        </row>
        <row r="127">
          <cell r="B127" t="str">
            <v>5010M</v>
          </cell>
        </row>
      </sheetData>
      <sheetData sheetId="10">
        <row r="4">
          <cell r="B4" t="str">
            <v>0010</v>
          </cell>
        </row>
        <row r="5">
          <cell r="B5" t="str">
            <v>0020</v>
          </cell>
        </row>
        <row r="6">
          <cell r="B6" t="str">
            <v>0023</v>
          </cell>
        </row>
        <row r="7">
          <cell r="B7" t="str">
            <v>0030</v>
          </cell>
        </row>
        <row r="8">
          <cell r="B8" t="str">
            <v>0040</v>
          </cell>
        </row>
        <row r="9">
          <cell r="B9" t="str">
            <v>0050</v>
          </cell>
        </row>
        <row r="10">
          <cell r="B10" t="str">
            <v>0060</v>
          </cell>
        </row>
        <row r="11">
          <cell r="B11" t="str">
            <v>0070</v>
          </cell>
        </row>
        <row r="12">
          <cell r="B12" t="str">
            <v>0085</v>
          </cell>
        </row>
        <row r="13">
          <cell r="B13" t="str">
            <v>0087</v>
          </cell>
        </row>
        <row r="14">
          <cell r="B14" t="str">
            <v>0091</v>
          </cell>
        </row>
        <row r="15">
          <cell r="B15" t="str">
            <v>0110</v>
          </cell>
        </row>
        <row r="16">
          <cell r="B16" t="str">
            <v>0117</v>
          </cell>
        </row>
        <row r="17">
          <cell r="B17" t="str">
            <v>0118</v>
          </cell>
        </row>
        <row r="18">
          <cell r="B18" t="str">
            <v>0120</v>
          </cell>
        </row>
        <row r="19">
          <cell r="B19" t="str">
            <v>0137</v>
          </cell>
        </row>
        <row r="20">
          <cell r="B20" t="str">
            <v>0138</v>
          </cell>
        </row>
        <row r="21">
          <cell r="B21" t="str">
            <v>0140</v>
          </cell>
        </row>
        <row r="22">
          <cell r="B22" t="str">
            <v>0150</v>
          </cell>
        </row>
        <row r="23">
          <cell r="B23" t="str">
            <v>0154</v>
          </cell>
        </row>
        <row r="24">
          <cell r="B24" t="str">
            <v>0180</v>
          </cell>
        </row>
        <row r="25">
          <cell r="B25" t="str">
            <v>0200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0415</v>
          </cell>
        </row>
        <row r="37">
          <cell r="B37" t="str">
            <v>0417</v>
          </cell>
        </row>
        <row r="38">
          <cell r="B38" t="str">
            <v>0420</v>
          </cell>
        </row>
        <row r="39">
          <cell r="B39" t="str">
            <v>0429</v>
          </cell>
        </row>
        <row r="40">
          <cell r="B40" t="str">
            <v>0431</v>
          </cell>
        </row>
        <row r="41">
          <cell r="B41" t="str">
            <v>0432</v>
          </cell>
        </row>
        <row r="42">
          <cell r="B42" t="str">
            <v>0433</v>
          </cell>
        </row>
        <row r="43">
          <cell r="B43" t="str">
            <v>0437</v>
          </cell>
        </row>
        <row r="44">
          <cell r="B44" t="str">
            <v>0440</v>
          </cell>
        </row>
        <row r="45">
          <cell r="B45" t="str">
            <v>0450</v>
          </cell>
        </row>
        <row r="46">
          <cell r="B46" t="str">
            <v>0465</v>
          </cell>
        </row>
        <row r="47">
          <cell r="B47" t="str">
            <v>0466</v>
          </cell>
        </row>
        <row r="48">
          <cell r="B48" t="str">
            <v>0467</v>
          </cell>
        </row>
        <row r="49">
          <cell r="B49" t="str">
            <v>0470</v>
          </cell>
        </row>
        <row r="50">
          <cell r="B50" t="str">
            <v>0471</v>
          </cell>
        </row>
        <row r="51">
          <cell r="B51" t="str">
            <v>0480</v>
          </cell>
        </row>
        <row r="52">
          <cell r="B52" t="str">
            <v>0490</v>
          </cell>
        </row>
        <row r="53">
          <cell r="B53" t="str">
            <v>0500</v>
          </cell>
        </row>
        <row r="54">
          <cell r="B54" t="str">
            <v>0501</v>
          </cell>
        </row>
        <row r="55">
          <cell r="B55" t="str">
            <v>0505</v>
          </cell>
        </row>
        <row r="56">
          <cell r="B56" t="str">
            <v>0506</v>
          </cell>
        </row>
        <row r="57">
          <cell r="B57" t="str">
            <v>0510</v>
          </cell>
        </row>
        <row r="58">
          <cell r="B58" t="str">
            <v>0516</v>
          </cell>
        </row>
        <row r="59">
          <cell r="B59" t="str">
            <v>0530</v>
          </cell>
        </row>
        <row r="60">
          <cell r="B60" t="str">
            <v>0535</v>
          </cell>
        </row>
        <row r="61">
          <cell r="B61" t="str">
            <v>0540</v>
          </cell>
        </row>
        <row r="62">
          <cell r="B62" t="str">
            <v>0561</v>
          </cell>
        </row>
        <row r="63">
          <cell r="B63" t="str">
            <v>0583</v>
          </cell>
        </row>
        <row r="64">
          <cell r="B64" t="str">
            <v>0601</v>
          </cell>
        </row>
        <row r="65">
          <cell r="B65" t="str">
            <v>0610</v>
          </cell>
        </row>
        <row r="66">
          <cell r="B66" t="str">
            <v>0630</v>
          </cell>
        </row>
        <row r="67">
          <cell r="B67" t="str">
            <v>0640</v>
          </cell>
        </row>
        <row r="68">
          <cell r="B68" t="str">
            <v>0641</v>
          </cell>
        </row>
        <row r="69">
          <cell r="B69" t="str">
            <v>0650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0688</v>
          </cell>
        </row>
        <row r="76">
          <cell r="B76" t="str">
            <v>0689</v>
          </cell>
        </row>
        <row r="77">
          <cell r="B77" t="str">
            <v>0694</v>
          </cell>
        </row>
        <row r="78">
          <cell r="B78" t="str">
            <v>0695</v>
          </cell>
        </row>
        <row r="79">
          <cell r="B79" t="str">
            <v>0696</v>
          </cell>
        </row>
        <row r="80">
          <cell r="B80" t="str">
            <v>0697</v>
          </cell>
        </row>
        <row r="81">
          <cell r="B81" t="str">
            <v>0699</v>
          </cell>
        </row>
        <row r="82">
          <cell r="B82" t="str">
            <v>0710</v>
          </cell>
        </row>
        <row r="83">
          <cell r="B83" t="str">
            <v>0715</v>
          </cell>
        </row>
        <row r="84">
          <cell r="B84" t="str">
            <v>0716</v>
          </cell>
        </row>
        <row r="85">
          <cell r="B85" t="str">
            <v>0720</v>
          </cell>
        </row>
        <row r="86">
          <cell r="B86" t="str">
            <v>0726</v>
          </cell>
        </row>
        <row r="87">
          <cell r="B87" t="str">
            <v>0730</v>
          </cell>
        </row>
        <row r="88">
          <cell r="B88" t="str">
            <v>0734</v>
          </cell>
        </row>
        <row r="89">
          <cell r="B89" t="str">
            <v>0738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0783</v>
          </cell>
        </row>
        <row r="96">
          <cell r="B96" t="str">
            <v>0800</v>
          </cell>
        </row>
        <row r="97">
          <cell r="B97" t="str">
            <v>0810</v>
          </cell>
        </row>
        <row r="98">
          <cell r="B98" t="str">
            <v>0820</v>
          </cell>
        </row>
        <row r="99">
          <cell r="B99" t="str">
            <v>0830</v>
          </cell>
        </row>
        <row r="100">
          <cell r="B100" t="str">
            <v>0845</v>
          </cell>
        </row>
        <row r="101">
          <cell r="B101" t="str">
            <v>0860</v>
          </cell>
        </row>
        <row r="102">
          <cell r="B102" t="str">
            <v>0883</v>
          </cell>
        </row>
        <row r="103">
          <cell r="B103" t="str">
            <v>0886</v>
          </cell>
        </row>
        <row r="104">
          <cell r="B104" t="str">
            <v>0887</v>
          </cell>
        </row>
        <row r="105">
          <cell r="B105" t="str">
            <v>0888</v>
          </cell>
        </row>
        <row r="106">
          <cell r="B106" t="str">
            <v>0904</v>
          </cell>
        </row>
        <row r="107">
          <cell r="B107" t="str">
            <v>0910</v>
          </cell>
        </row>
        <row r="108">
          <cell r="B108" t="str">
            <v>0914</v>
          </cell>
        </row>
        <row r="109">
          <cell r="B109" t="str">
            <v>0915</v>
          </cell>
        </row>
        <row r="110">
          <cell r="B110" t="str">
            <v>0917</v>
          </cell>
        </row>
        <row r="111">
          <cell r="B111" t="str">
            <v>0920</v>
          </cell>
        </row>
        <row r="112">
          <cell r="B112" t="str">
            <v>0924</v>
          </cell>
        </row>
        <row r="113">
          <cell r="B113" t="str">
            <v>0935</v>
          </cell>
        </row>
        <row r="114">
          <cell r="B114" t="str">
            <v>0936</v>
          </cell>
        </row>
        <row r="115">
          <cell r="B115" t="str">
            <v>0940</v>
          </cell>
        </row>
        <row r="116">
          <cell r="B116" t="str">
            <v>0950</v>
          </cell>
        </row>
        <row r="117">
          <cell r="B117" t="str">
            <v>0960</v>
          </cell>
        </row>
        <row r="118">
          <cell r="B118" t="str">
            <v>0990</v>
          </cell>
        </row>
        <row r="119">
          <cell r="B119" t="str">
            <v>1460M</v>
          </cell>
        </row>
        <row r="120">
          <cell r="B120" t="str">
            <v>1550M</v>
          </cell>
        </row>
        <row r="121">
          <cell r="B121" t="str">
            <v>2140</v>
          </cell>
        </row>
        <row r="122">
          <cell r="B122" t="str">
            <v>3180M</v>
          </cell>
        </row>
        <row r="123">
          <cell r="B123" t="str">
            <v>4000M</v>
          </cell>
        </row>
        <row r="124">
          <cell r="B124" t="str">
            <v>4999M</v>
          </cell>
        </row>
        <row r="125">
          <cell r="B125" t="str">
            <v>5000M</v>
          </cell>
        </row>
        <row r="126">
          <cell r="B126" t="str">
            <v>5002M</v>
          </cell>
        </row>
        <row r="127">
          <cell r="B127" t="str">
            <v>5010M</v>
          </cell>
        </row>
      </sheetData>
      <sheetData sheetId="11">
        <row r="5">
          <cell r="B5" t="str">
            <v>0020</v>
          </cell>
        </row>
        <row r="6">
          <cell r="B6" t="str">
            <v>0023</v>
          </cell>
        </row>
        <row r="7">
          <cell r="B7" t="str">
            <v>0030</v>
          </cell>
        </row>
        <row r="8">
          <cell r="B8" t="str">
            <v>0040</v>
          </cell>
        </row>
        <row r="9">
          <cell r="B9" t="str">
            <v>0050</v>
          </cell>
        </row>
        <row r="10">
          <cell r="B10" t="str">
            <v>0060</v>
          </cell>
        </row>
        <row r="11">
          <cell r="B11" t="str">
            <v>0070</v>
          </cell>
        </row>
        <row r="12">
          <cell r="B12" t="str">
            <v>0085</v>
          </cell>
        </row>
        <row r="13">
          <cell r="B13" t="str">
            <v>0087</v>
          </cell>
        </row>
        <row r="14">
          <cell r="B14" t="str">
            <v>0091</v>
          </cell>
        </row>
        <row r="15">
          <cell r="B15" t="str">
            <v>0110</v>
          </cell>
        </row>
        <row r="16">
          <cell r="B16" t="str">
            <v>0117</v>
          </cell>
        </row>
        <row r="17">
          <cell r="B17" t="str">
            <v>0118</v>
          </cell>
        </row>
        <row r="18">
          <cell r="B18" t="str">
            <v>0120</v>
          </cell>
        </row>
        <row r="19">
          <cell r="B19" t="str">
            <v>0137</v>
          </cell>
        </row>
        <row r="20">
          <cell r="B20" t="str">
            <v>0138</v>
          </cell>
        </row>
        <row r="21">
          <cell r="B21" t="str">
            <v>0140</v>
          </cell>
        </row>
        <row r="22">
          <cell r="B22" t="str">
            <v>0150</v>
          </cell>
        </row>
        <row r="23">
          <cell r="B23" t="str">
            <v>0154</v>
          </cell>
        </row>
        <row r="24">
          <cell r="B24" t="str">
            <v>0180</v>
          </cell>
        </row>
        <row r="25">
          <cell r="B25" t="str">
            <v>0200</v>
          </cell>
        </row>
        <row r="26">
          <cell r="B26" t="str">
            <v>0205</v>
          </cell>
        </row>
        <row r="27">
          <cell r="B27" t="str">
            <v>0208</v>
          </cell>
        </row>
        <row r="28">
          <cell r="B28" t="str">
            <v>0213</v>
          </cell>
        </row>
        <row r="29">
          <cell r="B29" t="str">
            <v>0301</v>
          </cell>
        </row>
        <row r="30">
          <cell r="B30" t="str">
            <v>0325</v>
          </cell>
        </row>
        <row r="31">
          <cell r="B31" t="str">
            <v>0350</v>
          </cell>
        </row>
        <row r="32">
          <cell r="B32" t="str">
            <v>0355</v>
          </cell>
        </row>
        <row r="33">
          <cell r="B33" t="str">
            <v>0381</v>
          </cell>
        </row>
        <row r="34">
          <cell r="B34" t="str">
            <v>0384</v>
          </cell>
        </row>
        <row r="35">
          <cell r="B35" t="str">
            <v>0401</v>
          </cell>
        </row>
        <row r="36">
          <cell r="B36" t="str">
            <v>0415</v>
          </cell>
        </row>
        <row r="37">
          <cell r="B37" t="str">
            <v>0417</v>
          </cell>
        </row>
        <row r="38">
          <cell r="B38" t="str">
            <v>0420</v>
          </cell>
        </row>
        <row r="39">
          <cell r="B39" t="str">
            <v>0429</v>
          </cell>
        </row>
        <row r="40">
          <cell r="B40" t="str">
            <v>0431</v>
          </cell>
        </row>
        <row r="41">
          <cell r="B41" t="str">
            <v>0432</v>
          </cell>
        </row>
        <row r="42">
          <cell r="B42" t="str">
            <v>0433</v>
          </cell>
        </row>
        <row r="43">
          <cell r="B43" t="str">
            <v>0437</v>
          </cell>
        </row>
        <row r="44">
          <cell r="B44" t="str">
            <v>0440</v>
          </cell>
        </row>
        <row r="45">
          <cell r="B45" t="str">
            <v>0450</v>
          </cell>
        </row>
        <row r="46">
          <cell r="B46" t="str">
            <v>0465</v>
          </cell>
        </row>
        <row r="47">
          <cell r="B47" t="str">
            <v>0466</v>
          </cell>
        </row>
        <row r="48">
          <cell r="B48" t="str">
            <v>0467</v>
          </cell>
        </row>
        <row r="49">
          <cell r="B49" t="str">
            <v>0470</v>
          </cell>
        </row>
        <row r="50">
          <cell r="B50" t="str">
            <v>0471</v>
          </cell>
        </row>
        <row r="51">
          <cell r="B51" t="str">
            <v>0480</v>
          </cell>
        </row>
        <row r="52">
          <cell r="B52" t="str">
            <v>0490</v>
          </cell>
        </row>
        <row r="53">
          <cell r="B53" t="str">
            <v>0500</v>
          </cell>
        </row>
        <row r="54">
          <cell r="B54" t="str">
            <v>0501</v>
          </cell>
        </row>
        <row r="55">
          <cell r="B55" t="str">
            <v>0505</v>
          </cell>
        </row>
        <row r="56">
          <cell r="B56" t="str">
            <v>0506</v>
          </cell>
        </row>
        <row r="57">
          <cell r="B57" t="str">
            <v>0510</v>
          </cell>
        </row>
        <row r="58">
          <cell r="B58" t="str">
            <v>0516</v>
          </cell>
        </row>
        <row r="59">
          <cell r="B59" t="str">
            <v>0530</v>
          </cell>
        </row>
        <row r="60">
          <cell r="B60" t="str">
            <v>0535</v>
          </cell>
        </row>
        <row r="61">
          <cell r="B61" t="str">
            <v>0540</v>
          </cell>
        </row>
        <row r="62">
          <cell r="B62" t="str">
            <v>0561</v>
          </cell>
        </row>
        <row r="63">
          <cell r="B63" t="str">
            <v>0583</v>
          </cell>
        </row>
        <row r="64">
          <cell r="B64" t="str">
            <v>0601</v>
          </cell>
        </row>
        <row r="65">
          <cell r="B65" t="str">
            <v>0610</v>
          </cell>
        </row>
        <row r="66">
          <cell r="B66" t="str">
            <v>0630</v>
          </cell>
        </row>
        <row r="67">
          <cell r="B67" t="str">
            <v>0640</v>
          </cell>
        </row>
        <row r="68">
          <cell r="B68" t="str">
            <v>0641</v>
          </cell>
        </row>
        <row r="69">
          <cell r="B69" t="str">
            <v>0650</v>
          </cell>
        </row>
        <row r="70">
          <cell r="B70" t="str">
            <v>0654</v>
          </cell>
        </row>
        <row r="71">
          <cell r="B71" t="str">
            <v>0655</v>
          </cell>
        </row>
        <row r="72">
          <cell r="B72" t="str">
            <v>0656</v>
          </cell>
        </row>
        <row r="73">
          <cell r="B73" t="str">
            <v>0666</v>
          </cell>
        </row>
        <row r="74">
          <cell r="B74" t="str">
            <v>0670</v>
          </cell>
        </row>
        <row r="75">
          <cell r="B75" t="str">
            <v>0688</v>
          </cell>
        </row>
        <row r="76">
          <cell r="B76" t="str">
            <v>0689</v>
          </cell>
        </row>
        <row r="77">
          <cell r="B77" t="str">
            <v>0694</v>
          </cell>
        </row>
        <row r="78">
          <cell r="B78" t="str">
            <v>0695</v>
          </cell>
        </row>
        <row r="79">
          <cell r="B79" t="str">
            <v>0696</v>
          </cell>
        </row>
        <row r="80">
          <cell r="B80" t="str">
            <v>0697</v>
          </cell>
        </row>
        <row r="81">
          <cell r="B81" t="str">
            <v>0699</v>
          </cell>
        </row>
        <row r="82">
          <cell r="B82" t="str">
            <v>0710</v>
          </cell>
        </row>
        <row r="83">
          <cell r="B83" t="str">
            <v>0715</v>
          </cell>
        </row>
        <row r="84">
          <cell r="B84" t="str">
            <v>0716</v>
          </cell>
        </row>
        <row r="85">
          <cell r="B85" t="str">
            <v>0720</v>
          </cell>
        </row>
        <row r="86">
          <cell r="B86" t="str">
            <v>0726</v>
          </cell>
        </row>
        <row r="87">
          <cell r="B87" t="str">
            <v>0730</v>
          </cell>
        </row>
        <row r="88">
          <cell r="B88" t="str">
            <v>0734</v>
          </cell>
        </row>
        <row r="89">
          <cell r="B89" t="str">
            <v>0738</v>
          </cell>
        </row>
        <row r="90">
          <cell r="B90" t="str">
            <v>0740</v>
          </cell>
        </row>
        <row r="91">
          <cell r="B91" t="str">
            <v>0741</v>
          </cell>
        </row>
        <row r="92">
          <cell r="B92" t="str">
            <v>0750</v>
          </cell>
        </row>
        <row r="93">
          <cell r="B93" t="str">
            <v>0760</v>
          </cell>
        </row>
        <row r="94">
          <cell r="B94" t="str">
            <v>0780</v>
          </cell>
        </row>
        <row r="95">
          <cell r="B95" t="str">
            <v>0783</v>
          </cell>
        </row>
        <row r="96">
          <cell r="B96" t="str">
            <v>0800</v>
          </cell>
        </row>
        <row r="97">
          <cell r="B97" t="str">
            <v>0810</v>
          </cell>
        </row>
        <row r="98">
          <cell r="B98" t="str">
            <v>0820</v>
          </cell>
          <cell r="D98" t="str">
            <v>DAJD &amp; Jail Health supplemental</v>
          </cell>
          <cell r="E98" t="str">
            <v>2009-0019</v>
          </cell>
          <cell r="F98">
            <v>16347</v>
          </cell>
          <cell r="G98">
            <v>39825</v>
          </cell>
          <cell r="H98">
            <v>39827</v>
          </cell>
          <cell r="J98">
            <v>1435128</v>
          </cell>
        </row>
        <row r="99">
          <cell r="B99" t="str">
            <v>0830</v>
          </cell>
        </row>
        <row r="100">
          <cell r="B100" t="str">
            <v>0845</v>
          </cell>
        </row>
        <row r="101">
          <cell r="B101" t="str">
            <v>0860</v>
          </cell>
        </row>
        <row r="102">
          <cell r="B102" t="str">
            <v>0883</v>
          </cell>
        </row>
        <row r="103">
          <cell r="B103" t="str">
            <v>0886</v>
          </cell>
        </row>
        <row r="104">
          <cell r="B104" t="str">
            <v>0887</v>
          </cell>
        </row>
        <row r="105">
          <cell r="B105" t="str">
            <v>0888</v>
          </cell>
        </row>
        <row r="106">
          <cell r="B106" t="str">
            <v>0904</v>
          </cell>
        </row>
        <row r="107">
          <cell r="B107" t="str">
            <v>0910</v>
          </cell>
          <cell r="D107" t="str">
            <v>DAJD &amp; Jail Health supplemental</v>
          </cell>
          <cell r="E107" t="str">
            <v>2009-0019</v>
          </cell>
          <cell r="F107">
            <v>16347</v>
          </cell>
          <cell r="G107">
            <v>39825</v>
          </cell>
          <cell r="H107">
            <v>39827</v>
          </cell>
          <cell r="J107">
            <v>551612</v>
          </cell>
        </row>
        <row r="108">
          <cell r="B108" t="str">
            <v>0914</v>
          </cell>
        </row>
        <row r="109">
          <cell r="B109" t="str">
            <v>0915</v>
          </cell>
        </row>
        <row r="110">
          <cell r="B110" t="str">
            <v>0917</v>
          </cell>
        </row>
        <row r="111">
          <cell r="B111" t="str">
            <v>0920</v>
          </cell>
        </row>
        <row r="112">
          <cell r="B112" t="str">
            <v>0924</v>
          </cell>
        </row>
        <row r="113">
          <cell r="B113" t="str">
            <v>0935</v>
          </cell>
        </row>
        <row r="114">
          <cell r="B114" t="str">
            <v>0936</v>
          </cell>
        </row>
        <row r="115">
          <cell r="B115" t="str">
            <v>0940</v>
          </cell>
        </row>
        <row r="116">
          <cell r="B116" t="str">
            <v>0950</v>
          </cell>
        </row>
        <row r="117">
          <cell r="B117" t="str">
            <v>0960</v>
          </cell>
        </row>
        <row r="118">
          <cell r="B118" t="str">
            <v>0990</v>
          </cell>
        </row>
        <row r="119">
          <cell r="B119" t="str">
            <v>1460M</v>
          </cell>
        </row>
        <row r="120">
          <cell r="B120" t="str">
            <v>1550M</v>
          </cell>
        </row>
        <row r="121">
          <cell r="B121" t="str">
            <v>2140</v>
          </cell>
        </row>
        <row r="122">
          <cell r="B122" t="str">
            <v>3180M</v>
          </cell>
        </row>
        <row r="123">
          <cell r="B123" t="str">
            <v>4000M</v>
          </cell>
        </row>
        <row r="124">
          <cell r="B124" t="str">
            <v>4999M</v>
          </cell>
        </row>
        <row r="125">
          <cell r="B125" t="str">
            <v>5000M</v>
          </cell>
          <cell r="D125" t="str">
            <v>Transportation biennium supplemental</v>
          </cell>
          <cell r="E125" t="str">
            <v>2009-0078</v>
          </cell>
          <cell r="F125">
            <v>16374</v>
          </cell>
          <cell r="G125">
            <v>39846</v>
          </cell>
          <cell r="H125">
            <v>39885</v>
          </cell>
          <cell r="J125">
            <v>10987197</v>
          </cell>
        </row>
        <row r="126">
          <cell r="B126" t="str">
            <v>5002M</v>
          </cell>
        </row>
        <row r="127">
          <cell r="B127" t="str">
            <v>5010M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nd Qtr Omnibus Nomination Form"/>
      <sheetName val="Form B"/>
      <sheetName val="Form C"/>
    </sheetNames>
    <sheetDataSet>
      <sheetData sheetId="1">
        <row r="14">
          <cell r="F14">
            <v>164570449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cal Match"/>
      <sheetName val="Financial Plan"/>
      <sheetName val="Financial Plan (CAFR)"/>
      <sheetName val="2009 P&amp;L"/>
      <sheetName val="2009 Revenue"/>
      <sheetName val="2009 Feb-Mar Buyback"/>
      <sheetName val="WSH Census &amp; PAL"/>
      <sheetName val="Inpatient MOP"/>
      <sheetName val="Caseload by Casedays"/>
      <sheetName val="Casemix"/>
      <sheetName val="2009 total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HP "/>
    </sheetNames>
    <sheetDataSet>
      <sheetData sheetId="2">
        <row r="52">
          <cell r="L52">
            <v>-3665373</v>
          </cell>
        </row>
        <row r="54">
          <cell r="L54">
            <v>-5655353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showGridLines="0" tabSelected="1" workbookViewId="0" topLeftCell="A19">
      <selection activeCell="C39" sqref="C39"/>
    </sheetView>
  </sheetViews>
  <sheetFormatPr defaultColWidth="9.140625" defaultRowHeight="12.75"/>
  <cols>
    <col min="1" max="1" width="43.7109375" style="121" customWidth="1"/>
    <col min="2" max="2" width="14.7109375" style="3" customWidth="1"/>
    <col min="3" max="3" width="15.421875" style="19" customWidth="1"/>
    <col min="4" max="4" width="16.28125" style="3" customWidth="1"/>
    <col min="5" max="5" width="16.7109375" style="3" customWidth="1"/>
    <col min="6" max="6" width="17.14062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26" t="s">
        <v>0</v>
      </c>
      <c r="B2" s="126"/>
      <c r="C2" s="126"/>
      <c r="D2" s="126"/>
      <c r="E2" s="126"/>
      <c r="F2" s="126"/>
      <c r="G2" s="126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5"/>
      <c r="E5" s="10"/>
      <c r="F5" s="16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7"/>
      <c r="B6" s="18"/>
      <c r="E6" s="6"/>
      <c r="F6" s="20"/>
      <c r="H6" s="20"/>
    </row>
    <row r="7" spans="1:8" s="29" customFormat="1" ht="33" customHeight="1">
      <c r="A7" s="21" t="s">
        <v>6</v>
      </c>
      <c r="B7" s="22" t="s">
        <v>34</v>
      </c>
      <c r="C7" s="23" t="s">
        <v>35</v>
      </c>
      <c r="D7" s="24" t="s">
        <v>7</v>
      </c>
      <c r="E7" s="25" t="s">
        <v>8</v>
      </c>
      <c r="F7" s="26" t="s">
        <v>9</v>
      </c>
      <c r="G7" s="27" t="s">
        <v>10</v>
      </c>
      <c r="H7" s="28"/>
    </row>
    <row r="8" spans="1:9" s="39" customFormat="1" ht="15.75">
      <c r="A8" s="30" t="s">
        <v>11</v>
      </c>
      <c r="B8" s="31">
        <v>23846000</v>
      </c>
      <c r="C8" s="32">
        <v>28535166</v>
      </c>
      <c r="D8" s="33">
        <f>B29</f>
        <v>27909000.849999987</v>
      </c>
      <c r="E8" s="34">
        <f>B29</f>
        <v>27909000.849999987</v>
      </c>
      <c r="F8" s="35"/>
      <c r="G8" s="36"/>
      <c r="H8" s="37"/>
      <c r="I8" s="38"/>
    </row>
    <row r="9" spans="1:9" s="48" customFormat="1" ht="15.75">
      <c r="A9" s="40" t="s">
        <v>12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49" t="s">
        <v>13</v>
      </c>
      <c r="B10" s="41">
        <v>138009071</v>
      </c>
      <c r="C10" s="50">
        <v>163472847</v>
      </c>
      <c r="D10" s="50">
        <v>163472847</v>
      </c>
      <c r="E10" s="50">
        <f>163472847+22000000-12436</f>
        <v>185460411</v>
      </c>
      <c r="F10" s="51">
        <f>+E10-C10</f>
        <v>21987564</v>
      </c>
      <c r="G10" s="52"/>
      <c r="H10" s="46"/>
      <c r="I10" s="47"/>
    </row>
    <row r="11" spans="1:9" s="48" customFormat="1" ht="15.75">
      <c r="A11" s="49" t="s">
        <v>38</v>
      </c>
      <c r="B11" s="41">
        <v>1921224</v>
      </c>
      <c r="C11" s="50">
        <f>1172220+299732+93843+69625</f>
        <v>1635420</v>
      </c>
      <c r="D11" s="50">
        <f>1172220+299732+93843+69625</f>
        <v>1635420</v>
      </c>
      <c r="E11" s="42">
        <v>1635420</v>
      </c>
      <c r="F11" s="51">
        <f>+E11-C11</f>
        <v>0</v>
      </c>
      <c r="G11" s="53"/>
      <c r="H11" s="46"/>
      <c r="I11" s="47"/>
    </row>
    <row r="12" spans="1:9" s="48" customFormat="1" ht="15.75">
      <c r="A12" s="54"/>
      <c r="B12" s="41"/>
      <c r="C12" s="42"/>
      <c r="D12" s="42"/>
      <c r="E12" s="42"/>
      <c r="F12" s="51">
        <f>+E12-C12</f>
        <v>0</v>
      </c>
      <c r="G12" s="55"/>
      <c r="H12" s="46"/>
      <c r="I12" s="47"/>
    </row>
    <row r="13" spans="1:9" s="48" customFormat="1" ht="15.75">
      <c r="A13" s="49"/>
      <c r="B13" s="41"/>
      <c r="C13" s="42"/>
      <c r="D13" s="42"/>
      <c r="E13" s="42"/>
      <c r="F13" s="51"/>
      <c r="G13" s="55"/>
      <c r="H13" s="46"/>
      <c r="I13" s="47"/>
    </row>
    <row r="14" spans="1:9" s="48" customFormat="1" ht="15.75">
      <c r="A14" s="49"/>
      <c r="B14" s="41"/>
      <c r="C14" s="42"/>
      <c r="D14" s="42"/>
      <c r="E14" s="42"/>
      <c r="F14" s="51">
        <f>+E14-C14</f>
        <v>0</v>
      </c>
      <c r="G14" s="55"/>
      <c r="H14" s="46"/>
      <c r="I14" s="47"/>
    </row>
    <row r="15" spans="1:9" s="48" customFormat="1" ht="15.75">
      <c r="A15" s="49"/>
      <c r="B15" s="41"/>
      <c r="C15" s="42"/>
      <c r="D15" s="42"/>
      <c r="E15" s="42"/>
      <c r="F15" s="51">
        <f>+E15-C15</f>
        <v>0</v>
      </c>
      <c r="G15" s="55"/>
      <c r="H15" s="46"/>
      <c r="I15" s="47"/>
    </row>
    <row r="16" spans="1:9" s="48" customFormat="1" ht="15.75">
      <c r="A16" s="49"/>
      <c r="B16" s="41"/>
      <c r="C16" s="42"/>
      <c r="D16" s="42"/>
      <c r="E16" s="42"/>
      <c r="F16" s="51">
        <f>+E16-C16</f>
        <v>0</v>
      </c>
      <c r="G16" s="55"/>
      <c r="H16" s="46"/>
      <c r="I16" s="47"/>
    </row>
    <row r="17" spans="1:9" s="39" customFormat="1" ht="15.75">
      <c r="A17" s="30" t="s">
        <v>14</v>
      </c>
      <c r="B17" s="56">
        <f>SUM(B9:B16)</f>
        <v>139930295</v>
      </c>
      <c r="C17" s="56">
        <f>SUM(C10:C16)</f>
        <v>165108267</v>
      </c>
      <c r="D17" s="56">
        <f>SUM(D10:D16)</f>
        <v>165108267</v>
      </c>
      <c r="E17" s="56">
        <f>SUM(E10:E16)</f>
        <v>187095831</v>
      </c>
      <c r="F17" s="56">
        <f>SUM(F10:F16)</f>
        <v>21987564</v>
      </c>
      <c r="G17" s="57"/>
      <c r="H17" s="37"/>
      <c r="I17" s="38"/>
    </row>
    <row r="18" spans="1:9" s="48" customFormat="1" ht="15.75">
      <c r="A18" s="40" t="s">
        <v>15</v>
      </c>
      <c r="B18" s="41"/>
      <c r="C18" s="42"/>
      <c r="D18" s="42"/>
      <c r="E18" s="58"/>
      <c r="F18" s="51"/>
      <c r="G18" s="59"/>
      <c r="H18" s="46"/>
      <c r="I18" s="47"/>
    </row>
    <row r="19" spans="1:9" s="48" customFormat="1" ht="15.75">
      <c r="A19" s="49" t="s">
        <v>16</v>
      </c>
      <c r="B19" s="60">
        <v>-135267874.86</v>
      </c>
      <c r="C19" s="61">
        <f>-164070369-500080</f>
        <v>-164570449</v>
      </c>
      <c r="D19" s="61">
        <f>-'[2]Form B'!F14</f>
        <v>-164570449</v>
      </c>
      <c r="E19" s="62">
        <f>-186738547+22000000</f>
        <v>-164738547</v>
      </c>
      <c r="F19" s="51">
        <f>+E19-C19</f>
        <v>-168098</v>
      </c>
      <c r="G19" s="52"/>
      <c r="H19" s="46"/>
      <c r="I19" s="47"/>
    </row>
    <row r="20" spans="1:9" s="48" customFormat="1" ht="15.75">
      <c r="A20" s="54" t="s">
        <v>17</v>
      </c>
      <c r="B20" s="41"/>
      <c r="C20" s="42"/>
      <c r="D20" s="62"/>
      <c r="E20" s="62">
        <f>-21987564</f>
        <v>-21987564</v>
      </c>
      <c r="F20" s="51">
        <f>+E20-C20</f>
        <v>-21987564</v>
      </c>
      <c r="G20" s="63"/>
      <c r="H20" s="46"/>
      <c r="I20" s="47"/>
    </row>
    <row r="21" spans="1:9" s="48" customFormat="1" ht="15.75">
      <c r="A21" s="49"/>
      <c r="B21" s="41"/>
      <c r="C21" s="42"/>
      <c r="D21" s="42"/>
      <c r="E21" s="42"/>
      <c r="F21" s="51"/>
      <c r="G21" s="63"/>
      <c r="H21" s="46"/>
      <c r="I21" s="47"/>
    </row>
    <row r="22" spans="1:9" s="48" customFormat="1" ht="15.75">
      <c r="A22" s="49"/>
      <c r="B22" s="41"/>
      <c r="C22" s="64"/>
      <c r="D22" s="42"/>
      <c r="E22" s="42"/>
      <c r="F22" s="51">
        <f>+E22-C22</f>
        <v>0</v>
      </c>
      <c r="G22" s="55"/>
      <c r="H22" s="46"/>
      <c r="I22" s="47"/>
    </row>
    <row r="23" spans="1:9" s="39" customFormat="1" ht="15.75">
      <c r="A23" s="65" t="s">
        <v>18</v>
      </c>
      <c r="B23" s="66">
        <f>SUM(B19:B22)</f>
        <v>-135267874.86</v>
      </c>
      <c r="C23" s="66">
        <f>SUM(C19:C22)</f>
        <v>-164570449</v>
      </c>
      <c r="D23" s="66">
        <f>SUM(D19:D22)</f>
        <v>-164570449</v>
      </c>
      <c r="E23" s="66">
        <f>SUM(E19:E22)</f>
        <v>-186726111</v>
      </c>
      <c r="F23" s="67">
        <f>+E23-C23</f>
        <v>-22155662</v>
      </c>
      <c r="G23" s="68"/>
      <c r="H23" s="37"/>
      <c r="I23" s="38"/>
    </row>
    <row r="24" spans="1:9" s="48" customFormat="1" ht="15.75">
      <c r="A24" s="69" t="s">
        <v>19</v>
      </c>
      <c r="B24" s="70"/>
      <c r="C24" s="70">
        <v>29453</v>
      </c>
      <c r="D24" s="70">
        <v>29453</v>
      </c>
      <c r="E24" s="71"/>
      <c r="F24" s="72"/>
      <c r="G24" s="73"/>
      <c r="H24" s="46"/>
      <c r="I24" s="47"/>
    </row>
    <row r="25" spans="1:9" s="48" customFormat="1" ht="15.75">
      <c r="A25" s="74" t="s">
        <v>20</v>
      </c>
      <c r="B25" s="75"/>
      <c r="C25" s="41"/>
      <c r="D25" s="41"/>
      <c r="E25" s="41"/>
      <c r="F25" s="58"/>
      <c r="G25" s="76"/>
      <c r="H25" s="46"/>
      <c r="I25" s="47"/>
    </row>
    <row r="26" spans="1:9" s="48" customFormat="1" ht="15.75">
      <c r="A26" s="77" t="s">
        <v>39</v>
      </c>
      <c r="B26" s="61">
        <v>-599419.29</v>
      </c>
      <c r="C26" s="41"/>
      <c r="D26" s="41"/>
      <c r="E26" s="41"/>
      <c r="F26" s="58"/>
      <c r="G26" s="76"/>
      <c r="H26" s="46"/>
      <c r="I26" s="47"/>
    </row>
    <row r="27" spans="1:9" s="48" customFormat="1" ht="15.75">
      <c r="A27" s="74"/>
      <c r="B27" s="75"/>
      <c r="C27" s="41"/>
      <c r="D27" s="41"/>
      <c r="E27" s="41"/>
      <c r="F27" s="58"/>
      <c r="G27" s="76"/>
      <c r="H27" s="46"/>
      <c r="I27" s="47"/>
    </row>
    <row r="28" spans="1:9" s="48" customFormat="1" ht="15.75">
      <c r="A28" s="40" t="s">
        <v>21</v>
      </c>
      <c r="B28" s="78">
        <f>SUM(B26:B27)</f>
        <v>-599419.29</v>
      </c>
      <c r="C28" s="79">
        <f>SUM(C26:C27)</f>
        <v>0</v>
      </c>
      <c r="D28" s="79">
        <f>SUM(D26:D27)</f>
        <v>0</v>
      </c>
      <c r="E28" s="79">
        <f>SUM(E26:E27)</f>
        <v>0</v>
      </c>
      <c r="F28" s="58"/>
      <c r="G28" s="76"/>
      <c r="H28" s="46"/>
      <c r="I28" s="47"/>
    </row>
    <row r="29" spans="1:102" s="84" customFormat="1" ht="15.75">
      <c r="A29" s="30" t="s">
        <v>22</v>
      </c>
      <c r="B29" s="80">
        <f>+B8+B17+B23+B28</f>
        <v>27909000.849999987</v>
      </c>
      <c r="C29" s="81">
        <f>+C8+C17+C23+C24</f>
        <v>29102437</v>
      </c>
      <c r="D29" s="81">
        <f>+D8+D17+D23+D24</f>
        <v>28476271.849999994</v>
      </c>
      <c r="E29" s="81">
        <f>+E8+E17+E23+E24</f>
        <v>28278720.849999994</v>
      </c>
      <c r="F29" s="72"/>
      <c r="G29" s="82"/>
      <c r="H29" s="46"/>
      <c r="I29" s="46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</row>
    <row r="30" spans="1:9" s="48" customFormat="1" ht="15.75">
      <c r="A30" s="74" t="s">
        <v>23</v>
      </c>
      <c r="B30" s="41"/>
      <c r="C30" s="42"/>
      <c r="D30" s="42"/>
      <c r="E30" s="85"/>
      <c r="F30" s="86"/>
      <c r="G30" s="87"/>
      <c r="H30" s="88"/>
      <c r="I30" s="47"/>
    </row>
    <row r="31" spans="1:9" s="48" customFormat="1" ht="15.75">
      <c r="A31" s="49" t="s">
        <v>24</v>
      </c>
      <c r="B31" s="89">
        <v>-2899074</v>
      </c>
      <c r="C31" s="61">
        <v>-3640556</v>
      </c>
      <c r="D31" s="61">
        <v>-3665373</v>
      </c>
      <c r="E31" s="62">
        <f>+'[3]Financial Plan (CAFR)'!$L$52</f>
        <v>-3665373</v>
      </c>
      <c r="F31" s="51">
        <f>+E31-C31</f>
        <v>-24817</v>
      </c>
      <c r="G31" s="52" t="s">
        <v>25</v>
      </c>
      <c r="H31" s="88"/>
      <c r="I31" s="47"/>
    </row>
    <row r="32" spans="1:9" s="48" customFormat="1" ht="15.75">
      <c r="A32" s="49" t="s">
        <v>26</v>
      </c>
      <c r="B32" s="89">
        <f>-11761958-6016369</f>
        <v>-17778327</v>
      </c>
      <c r="C32" s="61">
        <v>-18115667</v>
      </c>
      <c r="D32" s="61">
        <f>-18115667+605825</f>
        <v>-17509842</v>
      </c>
      <c r="E32" s="62">
        <f>-(E8+E17+E23+E31+E33-E39)</f>
        <v>-17310609.379999995</v>
      </c>
      <c r="F32" s="51">
        <f>+E32-C32</f>
        <v>805057.6200000048</v>
      </c>
      <c r="G32" s="52" t="s">
        <v>27</v>
      </c>
      <c r="H32" s="88"/>
      <c r="I32" s="47"/>
    </row>
    <row r="33" spans="1:9" s="48" customFormat="1" ht="15.75">
      <c r="A33" s="49" t="s">
        <v>28</v>
      </c>
      <c r="B33" s="89">
        <f>-3230397-1556683</f>
        <v>-4787080</v>
      </c>
      <c r="C33" s="61">
        <v>-5700510</v>
      </c>
      <c r="D33" s="61">
        <v>-5655353</v>
      </c>
      <c r="E33" s="62">
        <f>+'[3]Financial Plan (CAFR)'!$L$54</f>
        <v>-5655353</v>
      </c>
      <c r="F33" s="51">
        <f>+E33-C33</f>
        <v>45157</v>
      </c>
      <c r="G33" s="52" t="s">
        <v>29</v>
      </c>
      <c r="H33" s="88"/>
      <c r="I33" s="47"/>
    </row>
    <row r="34" spans="1:9" s="48" customFormat="1" ht="15.75">
      <c r="A34" s="49" t="s">
        <v>30</v>
      </c>
      <c r="B34" s="89">
        <v>-31430.69</v>
      </c>
      <c r="C34" s="89"/>
      <c r="D34" s="42"/>
      <c r="E34" s="85"/>
      <c r="F34" s="90"/>
      <c r="G34" s="87"/>
      <c r="H34" s="88"/>
      <c r="I34" s="47"/>
    </row>
    <row r="35" spans="1:9" s="48" customFormat="1" ht="15.75">
      <c r="A35" s="91"/>
      <c r="B35" s="41"/>
      <c r="C35" s="42"/>
      <c r="D35" s="42"/>
      <c r="E35" s="85">
        <f>+C35-D35</f>
        <v>0</v>
      </c>
      <c r="F35" s="90"/>
      <c r="G35" s="87"/>
      <c r="H35" s="88"/>
      <c r="I35" s="47"/>
    </row>
    <row r="36" spans="1:9" s="48" customFormat="1" ht="15.75">
      <c r="A36" s="91"/>
      <c r="B36" s="41"/>
      <c r="C36" s="42"/>
      <c r="D36" s="42"/>
      <c r="E36" s="85"/>
      <c r="F36" s="90"/>
      <c r="G36" s="87"/>
      <c r="H36" s="88"/>
      <c r="I36" s="47"/>
    </row>
    <row r="37" spans="1:9" s="39" customFormat="1" ht="15.75">
      <c r="A37" s="74" t="s">
        <v>31</v>
      </c>
      <c r="B37" s="92">
        <f>SUM(B30:B36)</f>
        <v>-25495911.69</v>
      </c>
      <c r="C37" s="93">
        <f>SUM(C30:C36)</f>
        <v>-27456733</v>
      </c>
      <c r="D37" s="93">
        <f>SUM(D30:D36)</f>
        <v>-26830568</v>
      </c>
      <c r="E37" s="94">
        <f>SUM(E30:E36)</f>
        <v>-26631335.379999995</v>
      </c>
      <c r="F37" s="95"/>
      <c r="G37" s="96"/>
      <c r="H37" s="97"/>
      <c r="I37" s="38"/>
    </row>
    <row r="38" spans="1:9" s="39" customFormat="1" ht="15.75">
      <c r="A38" s="30" t="s">
        <v>32</v>
      </c>
      <c r="B38" s="56">
        <f>+B29+B37</f>
        <v>2413089.1599999852</v>
      </c>
      <c r="C38" s="33">
        <f>+C29+C37</f>
        <v>1645704</v>
      </c>
      <c r="D38" s="33">
        <f>+D29+D37</f>
        <v>1645703.849999994</v>
      </c>
      <c r="E38" s="33">
        <f>+E29+E37</f>
        <v>1647385.4699999988</v>
      </c>
      <c r="F38" s="35"/>
      <c r="G38" s="98"/>
      <c r="H38" s="37"/>
      <c r="I38" s="38"/>
    </row>
    <row r="39" spans="1:9" s="48" customFormat="1" ht="19.5" thickBot="1">
      <c r="A39" s="99" t="s">
        <v>41</v>
      </c>
      <c r="B39" s="100">
        <f>-B19*0.01</f>
        <v>1352678.7486000003</v>
      </c>
      <c r="C39" s="100">
        <f>-C19*0.01</f>
        <v>1645704.49</v>
      </c>
      <c r="D39" s="100">
        <f>-D19*0.01</f>
        <v>1645704.49</v>
      </c>
      <c r="E39" s="100">
        <f>-E19*0.01</f>
        <v>1647385.47</v>
      </c>
      <c r="F39" s="101"/>
      <c r="G39" s="102"/>
      <c r="H39" s="103"/>
      <c r="I39" s="47"/>
    </row>
    <row r="40" spans="1:8" s="107" customFormat="1" ht="13.5" customHeight="1">
      <c r="A40" s="104" t="s">
        <v>33</v>
      </c>
      <c r="B40" s="105"/>
      <c r="C40" s="106"/>
      <c r="D40" s="105"/>
      <c r="E40" s="105"/>
      <c r="G40" s="105"/>
      <c r="H40" s="105"/>
    </row>
    <row r="41" spans="1:8" s="107" customFormat="1" ht="10.5" customHeight="1">
      <c r="A41" s="108" t="s">
        <v>36</v>
      </c>
      <c r="B41" s="109"/>
      <c r="C41" s="110"/>
      <c r="D41" s="109"/>
      <c r="E41" s="105"/>
      <c r="F41" s="105"/>
      <c r="G41" s="109"/>
      <c r="H41" s="109"/>
    </row>
    <row r="42" spans="1:8" s="107" customFormat="1" ht="14.25" customHeight="1">
      <c r="A42" s="111" t="s">
        <v>37</v>
      </c>
      <c r="B42" s="109"/>
      <c r="C42" s="112"/>
      <c r="D42" s="109"/>
      <c r="E42" s="105"/>
      <c r="F42" s="105"/>
      <c r="G42" s="109"/>
      <c r="H42" s="109"/>
    </row>
    <row r="43" spans="1:8" s="107" customFormat="1" ht="14.25" customHeight="1">
      <c r="A43" s="111" t="s">
        <v>40</v>
      </c>
      <c r="B43" s="105"/>
      <c r="C43" s="113"/>
      <c r="D43" s="105"/>
      <c r="E43" s="105"/>
      <c r="F43" s="105"/>
      <c r="G43" s="114"/>
      <c r="H43" s="109"/>
    </row>
    <row r="44" spans="1:8" s="48" customFormat="1" ht="15" customHeight="1">
      <c r="A44" s="107"/>
      <c r="B44" s="83"/>
      <c r="C44" s="115"/>
      <c r="D44" s="83"/>
      <c r="E44" s="116"/>
      <c r="F44" s="116"/>
      <c r="G44" s="105"/>
      <c r="H44" s="116"/>
    </row>
    <row r="45" spans="1:8" s="48" customFormat="1" ht="15.75">
      <c r="A45" s="117"/>
      <c r="B45" s="118"/>
      <c r="C45" s="119"/>
      <c r="D45" s="118"/>
      <c r="E45" s="118"/>
      <c r="F45" s="118"/>
      <c r="G45" s="109"/>
      <c r="H45" s="83"/>
    </row>
    <row r="46" spans="1:8" s="48" customFormat="1" ht="15.75">
      <c r="A46" s="120"/>
      <c r="B46" s="118"/>
      <c r="C46" s="119"/>
      <c r="D46" s="118"/>
      <c r="E46" s="118"/>
      <c r="F46" s="118"/>
      <c r="G46" s="109"/>
      <c r="H46" s="83"/>
    </row>
    <row r="47" spans="1:8" s="48" customFormat="1" ht="15.75">
      <c r="A47" s="120"/>
      <c r="B47" s="118"/>
      <c r="C47" s="119"/>
      <c r="D47" s="118"/>
      <c r="E47" s="118"/>
      <c r="F47" s="118"/>
      <c r="G47" s="109"/>
      <c r="H47" s="83"/>
    </row>
    <row r="48" spans="1:8" s="48" customFormat="1" ht="15.75">
      <c r="A48" s="120"/>
      <c r="B48" s="118"/>
      <c r="C48" s="119"/>
      <c r="D48" s="118"/>
      <c r="E48" s="118"/>
      <c r="F48" s="118"/>
      <c r="G48" s="109"/>
      <c r="H48" s="83"/>
    </row>
    <row r="49" spans="1:8" s="48" customFormat="1" ht="15.75">
      <c r="A49" s="120"/>
      <c r="B49" s="118"/>
      <c r="C49" s="119"/>
      <c r="D49" s="118"/>
      <c r="E49" s="118"/>
      <c r="F49" s="118"/>
      <c r="G49" s="109"/>
      <c r="H49" s="83"/>
    </row>
    <row r="50" spans="1:8" s="48" customFormat="1" ht="15.75">
      <c r="A50" s="120"/>
      <c r="B50" s="118"/>
      <c r="C50" s="119"/>
      <c r="D50" s="118"/>
      <c r="E50" s="118"/>
      <c r="F50" s="118"/>
      <c r="G50" s="109"/>
      <c r="H50" s="83"/>
    </row>
    <row r="51" spans="2:8" ht="15">
      <c r="B51" s="122"/>
      <c r="C51" s="123"/>
      <c r="D51" s="122"/>
      <c r="E51" s="122"/>
      <c r="F51" s="122"/>
      <c r="G51" s="124"/>
      <c r="H51" s="125"/>
    </row>
    <row r="52" spans="2:8" ht="15">
      <c r="B52" s="122"/>
      <c r="C52" s="123"/>
      <c r="D52" s="122"/>
      <c r="E52" s="122"/>
      <c r="F52" s="122"/>
      <c r="G52" s="124"/>
      <c r="H52" s="125"/>
    </row>
    <row r="53" spans="2:8" ht="15">
      <c r="B53" s="122"/>
      <c r="C53" s="123"/>
      <c r="D53" s="122"/>
      <c r="E53" s="122"/>
      <c r="F53" s="122"/>
      <c r="G53" s="124"/>
      <c r="H53" s="125"/>
    </row>
    <row r="54" spans="2:8" ht="15">
      <c r="B54" s="122"/>
      <c r="C54" s="123"/>
      <c r="D54" s="122"/>
      <c r="E54" s="122"/>
      <c r="F54" s="122"/>
      <c r="G54" s="124"/>
      <c r="H54" s="125"/>
    </row>
    <row r="55" ht="12.75">
      <c r="G55" s="124"/>
    </row>
    <row r="56" ht="12.75">
      <c r="G56" s="124"/>
    </row>
    <row r="57" ht="12.75">
      <c r="G57" s="124"/>
    </row>
    <row r="58" ht="12.75">
      <c r="G58" s="124"/>
    </row>
    <row r="59" ht="12.75">
      <c r="G59" s="124"/>
    </row>
    <row r="60" ht="12.75">
      <c r="G60" s="124"/>
    </row>
    <row r="61" ht="12.75">
      <c r="G61" s="124"/>
    </row>
    <row r="62" ht="12.75">
      <c r="G62" s="124"/>
    </row>
    <row r="63" ht="12.75">
      <c r="G63" s="124"/>
    </row>
    <row r="64" ht="12.75">
      <c r="G64" s="124"/>
    </row>
    <row r="65" ht="12.75">
      <c r="G65" s="124"/>
    </row>
    <row r="66" ht="12.75">
      <c r="G66" s="124"/>
    </row>
    <row r="67" ht="12.75">
      <c r="G67" s="124"/>
    </row>
    <row r="68" ht="12.75">
      <c r="G68" s="124"/>
    </row>
    <row r="69" ht="12.75">
      <c r="G69" s="124"/>
    </row>
    <row r="70" ht="12.75">
      <c r="G70" s="124"/>
    </row>
    <row r="71" ht="12.75">
      <c r="G71" s="124"/>
    </row>
    <row r="72" ht="12.75">
      <c r="G72" s="124"/>
    </row>
    <row r="73" ht="12.75">
      <c r="G73" s="124"/>
    </row>
    <row r="74" ht="12.75">
      <c r="G74" s="124"/>
    </row>
    <row r="75" ht="12.75">
      <c r="G75" s="124"/>
    </row>
    <row r="76" ht="12.75">
      <c r="G76" s="124"/>
    </row>
    <row r="77" ht="12.75">
      <c r="G77" s="124"/>
    </row>
    <row r="78" ht="12.75">
      <c r="G78" s="124"/>
    </row>
    <row r="79" ht="12.75">
      <c r="G79" s="124"/>
    </row>
    <row r="80" ht="12.75">
      <c r="G80" s="124"/>
    </row>
    <row r="81" ht="12.75">
      <c r="G81" s="124"/>
    </row>
    <row r="82" ht="12.75">
      <c r="G82" s="124"/>
    </row>
    <row r="83" ht="12.75">
      <c r="G83" s="124"/>
    </row>
    <row r="84" ht="12.75">
      <c r="G84" s="124"/>
    </row>
    <row r="85" ht="12.75">
      <c r="G85" s="124"/>
    </row>
    <row r="86" ht="12.75">
      <c r="G86" s="124"/>
    </row>
    <row r="87" ht="12.75">
      <c r="G87" s="124"/>
    </row>
    <row r="88" ht="12.75">
      <c r="G88" s="124"/>
    </row>
    <row r="89" ht="12.75">
      <c r="G89" s="124"/>
    </row>
    <row r="90" ht="12.75">
      <c r="G90" s="124"/>
    </row>
    <row r="91" ht="12.75">
      <c r="G91" s="124"/>
    </row>
    <row r="92" ht="12.75">
      <c r="G92" s="124"/>
    </row>
    <row r="93" ht="12.75">
      <c r="G93" s="124"/>
    </row>
    <row r="94" ht="12.75">
      <c r="G94" s="124"/>
    </row>
    <row r="95" ht="12.75">
      <c r="G95" s="124"/>
    </row>
    <row r="96" ht="12.75">
      <c r="G96" s="124"/>
    </row>
    <row r="97" ht="12.75">
      <c r="G97" s="124"/>
    </row>
    <row r="98" ht="12.75">
      <c r="G98" s="124"/>
    </row>
    <row r="99" ht="12.75">
      <c r="G99" s="124"/>
    </row>
    <row r="100" ht="12.75">
      <c r="G100" s="124"/>
    </row>
    <row r="101" ht="12.75">
      <c r="G101" s="124"/>
    </row>
    <row r="102" ht="12.75">
      <c r="G102" s="124"/>
    </row>
    <row r="103" ht="12.75">
      <c r="G103" s="124"/>
    </row>
    <row r="104" ht="12.75">
      <c r="G104" s="124"/>
    </row>
    <row r="105" ht="12.75">
      <c r="G105" s="124"/>
    </row>
    <row r="106" ht="12.75">
      <c r="G106" s="124"/>
    </row>
    <row r="107" ht="12.75">
      <c r="G107" s="124"/>
    </row>
    <row r="108" ht="12.75">
      <c r="G108" s="124"/>
    </row>
    <row r="109" ht="12.75">
      <c r="G109" s="124"/>
    </row>
    <row r="110" ht="12.75">
      <c r="G110" s="124"/>
    </row>
    <row r="111" ht="12.75">
      <c r="G111" s="124"/>
    </row>
    <row r="112" ht="12.75">
      <c r="G112" s="124"/>
    </row>
    <row r="113" ht="12.75">
      <c r="G113" s="124"/>
    </row>
    <row r="114" ht="12.75">
      <c r="G114" s="124"/>
    </row>
    <row r="115" ht="12.75">
      <c r="G115" s="124"/>
    </row>
    <row r="116" ht="12.75">
      <c r="G116" s="124"/>
    </row>
    <row r="117" ht="12.75">
      <c r="G117" s="124"/>
    </row>
    <row r="118" ht="12.75">
      <c r="G118" s="124"/>
    </row>
    <row r="119" ht="12.75">
      <c r="G119" s="124"/>
    </row>
    <row r="120" ht="12.75">
      <c r="G120" s="124"/>
    </row>
    <row r="121" ht="12.75">
      <c r="G121" s="124"/>
    </row>
    <row r="122" ht="12.75">
      <c r="G122" s="124"/>
    </row>
    <row r="123" ht="12.75">
      <c r="G123" s="124"/>
    </row>
    <row r="124" ht="12.75">
      <c r="G124" s="124"/>
    </row>
    <row r="125" ht="12.75">
      <c r="G125" s="124"/>
    </row>
    <row r="126" ht="12.75">
      <c r="G126" s="124"/>
    </row>
    <row r="127" ht="12.75">
      <c r="G127" s="124"/>
    </row>
    <row r="128" ht="12.75">
      <c r="G128" s="124"/>
    </row>
    <row r="129" ht="12.75">
      <c r="G129" s="124"/>
    </row>
    <row r="130" ht="12.75">
      <c r="G130" s="124"/>
    </row>
    <row r="131" ht="12.75">
      <c r="G131" s="124"/>
    </row>
    <row r="132" ht="12.75">
      <c r="G132" s="124"/>
    </row>
    <row r="133" ht="12.75">
      <c r="G133" s="124"/>
    </row>
    <row r="134" ht="12.75">
      <c r="G134" s="124"/>
    </row>
    <row r="135" ht="12.75">
      <c r="G135" s="124"/>
    </row>
    <row r="136" ht="12.75">
      <c r="G136" s="124"/>
    </row>
    <row r="137" ht="12.75">
      <c r="G137" s="124"/>
    </row>
    <row r="138" ht="12.75">
      <c r="G138" s="124"/>
    </row>
    <row r="139" ht="12.75">
      <c r="G139" s="124"/>
    </row>
    <row r="140" ht="12.75">
      <c r="G140" s="124"/>
    </row>
    <row r="141" ht="12.75">
      <c r="G141" s="124"/>
    </row>
    <row r="142" ht="12.75">
      <c r="G142" s="124"/>
    </row>
    <row r="143" ht="12.75">
      <c r="G143" s="124"/>
    </row>
  </sheetData>
  <mergeCells count="1">
    <mergeCell ref="A2:G2"/>
  </mergeCells>
  <printOptions/>
  <pageMargins left="0.75" right="0.75" top="1" bottom="0.8" header="0.5" footer="0.5"/>
  <pageSetup fitToHeight="2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Budget</cp:lastModifiedBy>
  <cp:lastPrinted>2009-07-30T16:25:56Z</cp:lastPrinted>
  <dcterms:created xsi:type="dcterms:W3CDTF">2009-05-12T20:19:01Z</dcterms:created>
  <dcterms:modified xsi:type="dcterms:W3CDTF">2009-07-30T16:26:39Z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