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141 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'[5]original TA contracts'!#REF!</definedName>
    <definedName name="all_other_reduction">'[2]2001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'[2]2001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'[5]original TA contracts'!#REF!</definedName>
    <definedName name="human_service_reduction">'[2]2001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'[2]2001 Final Target Reductions'!#REF!</definedName>
    <definedName name="mandatory_adds">'[2]2001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utcomes">#REF!</definedName>
    <definedName name="overhead_reduction">'[2]2001 Final Target Reductions'!#REF!</definedName>
    <definedName name="p" hidden="1">{"Dis",#N/A,FALSE,"ReorgRevisted"}</definedName>
    <definedName name="_xlnm.Print_Area" localSheetId="0">'1141 Financial Plan'!$A$1:$G$39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'[2]2001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'[2]2001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<sst xmlns="http://schemas.openxmlformats.org/spreadsheetml/2006/main" count="45" uniqueCount="44">
  <si>
    <t>2008 Adopted</t>
  </si>
  <si>
    <t>Beginning Fund Balance</t>
  </si>
  <si>
    <t>Revenues</t>
  </si>
  <si>
    <t>Total Revenues</t>
  </si>
  <si>
    <t xml:space="preserve">Expenditures </t>
  </si>
  <si>
    <t>* Adminstration and Board Support</t>
  </si>
  <si>
    <t>* Services and Capital</t>
  </si>
  <si>
    <t>* Planning, Development and Start-up</t>
  </si>
  <si>
    <t>Total Expenditures</t>
  </si>
  <si>
    <t>Estimated Underexpenditures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</si>
  <si>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</si>
  <si>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</si>
  <si>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</si>
  <si>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</si>
  <si>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</si>
  <si>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Encumbrances for contracted providers</t>
  </si>
  <si>
    <t>* Capital Projects commitments</t>
  </si>
  <si>
    <t>* Service Programs commitments</t>
  </si>
  <si>
    <t>Total Reserves &amp; Designations</t>
  </si>
  <si>
    <t>Ending Undesignated Fund Balance</t>
  </si>
  <si>
    <t>Financial Plan Notes:</t>
  </si>
  <si>
    <r>
      <t xml:space="preserve">2008 Estimated </t>
    </r>
    <r>
      <rPr>
        <b/>
        <vertAlign val="superscript"/>
        <sz val="12"/>
        <rFont val="Arial"/>
        <family val="2"/>
      </rPr>
      <t>2</t>
    </r>
  </si>
  <si>
    <r>
      <t xml:space="preserve">* Veterans Services Levy Millage </t>
    </r>
    <r>
      <rPr>
        <vertAlign val="superscript"/>
        <sz val="12"/>
        <rFont val="Arial"/>
        <family val="2"/>
      </rPr>
      <t>3</t>
    </r>
  </si>
  <si>
    <r>
      <t xml:space="preserve">* Interest Income </t>
    </r>
    <r>
      <rPr>
        <vertAlign val="superscript"/>
        <sz val="12"/>
        <rFont val="Arial"/>
        <family val="2"/>
      </rPr>
      <t>4</t>
    </r>
  </si>
  <si>
    <r>
      <t xml:space="preserve">1  </t>
    </r>
    <r>
      <rPr>
        <sz val="10"/>
        <rFont val="Arial"/>
        <family val="2"/>
      </rPr>
      <t>Beginning Fund Balance is from 2006 CAFR.  2007 Actual are based on 14th Month ARMS report.</t>
    </r>
  </si>
  <si>
    <r>
      <t xml:space="preserve">2  </t>
    </r>
    <r>
      <rPr>
        <sz val="10"/>
        <rFont val="Arial"/>
        <family val="2"/>
      </rPr>
      <t>2008 Estimated is based on projections for revenues and expenditures.</t>
    </r>
  </si>
  <si>
    <t>Non-CX Financial Plan</t>
  </si>
  <si>
    <t xml:space="preserve">1st Qtr Supplemental </t>
  </si>
  <si>
    <t>Estimated-Adopted Change</t>
  </si>
  <si>
    <t>Explanation of Change</t>
  </si>
  <si>
    <t>2008 Revised</t>
  </si>
  <si>
    <t>Reappropriation of capital project commitments to be spent in 2008</t>
  </si>
  <si>
    <t>Estimated 2009 contract encumbrance</t>
  </si>
  <si>
    <t>Estimated additional capital project commitments for 2009</t>
  </si>
  <si>
    <t>Target Fund Balance</t>
  </si>
  <si>
    <r>
      <t xml:space="preserve">4  </t>
    </r>
    <r>
      <rPr>
        <sz val="10"/>
        <rFont val="Arial"/>
        <family val="2"/>
      </rPr>
      <t>Interest earnings projected to accrue at 2%.</t>
    </r>
  </si>
  <si>
    <r>
      <t xml:space="preserve">2007 Actual </t>
    </r>
    <r>
      <rPr>
        <b/>
        <vertAlign val="superscript"/>
        <sz val="12"/>
        <rFont val="Arial"/>
        <family val="2"/>
      </rPr>
      <t>1</t>
    </r>
  </si>
  <si>
    <t>Updated revenue estimate</t>
  </si>
  <si>
    <t>Updated interest estimate</t>
  </si>
  <si>
    <r>
      <t xml:space="preserve">3  </t>
    </r>
    <r>
      <rPr>
        <sz val="10"/>
        <rFont val="Arial"/>
        <family val="2"/>
      </rPr>
      <t>Estimate based on OMB projections for revenues.</t>
    </r>
  </si>
  <si>
    <t>Fund Number: '000001141</t>
  </si>
  <si>
    <t>Prepared by:  John Tran</t>
  </si>
  <si>
    <t>Fund Name: Veterans and Family Services Levy</t>
  </si>
  <si>
    <t>Date Prepared:  07/10/2008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</si>
</sst>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* #,##0.00_);[Red]&quot;$&quot;* \(#,##0.00\)"/>
    <numFmt numFmtId="167" formatCode="00\-000\-000\-0"/>
    <numFmt numFmtId="168" formatCode="[&lt;=9999999]000\-0000;[&gt;9999999]\(000\)\ 000\-0000;General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 horizontal="center"/>
      <protection locked="0"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>
      <alignment horizontal="center"/>
      <protection locked="0"/>
    </xf>
    <xf numFmtId="0" fontId="0" fillId="0" borderId="0">
      <alignment horizontal="center"/>
      <protection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6" fontId="0" fillId="0" borderId="9" applyFont="0" applyFill="0" applyProtection="0">
      <alignment/>
    </xf>
    <xf numFmtId="41" fontId="7" fillId="0" borderId="10" applyBorder="0">
      <alignment/>
      <protection/>
    </xf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7" fontId="8" fillId="0" borderId="0" xfId="60" applyFont="1" applyBorder="1" applyAlignment="1" quotePrefix="1">
      <alignment horizontal="center"/>
      <protection/>
    </xf>
    <xf numFmtId="37" fontId="1" fillId="0" borderId="0" xfId="60" applyFont="1" applyBorder="1" applyAlignment="1">
      <alignment horizontal="left"/>
      <protection/>
    </xf>
    <xf numFmtId="37" fontId="8" fillId="0" borderId="11" xfId="60" applyFont="1" applyFill="1" applyBorder="1" applyAlignment="1">
      <alignment horizontal="left" wrapText="1"/>
      <protection/>
    </xf>
    <xf numFmtId="38" fontId="8" fillId="0" borderId="11" xfId="60" applyNumberFormat="1" applyFont="1" applyFill="1" applyBorder="1" applyAlignment="1">
      <alignment horizontal="centerContinuous" wrapText="1"/>
      <protection/>
    </xf>
    <xf numFmtId="0" fontId="8" fillId="0" borderId="12" xfId="0" applyFont="1" applyBorder="1" applyAlignment="1">
      <alignment/>
    </xf>
    <xf numFmtId="41" fontId="10" fillId="0" borderId="13" xfId="42" applyNumberFormat="1" applyFont="1" applyBorder="1" applyAlignment="1">
      <alignment/>
    </xf>
    <xf numFmtId="0" fontId="8" fillId="0" borderId="10" xfId="0" applyFont="1" applyBorder="1" applyAlignment="1">
      <alignment/>
    </xf>
    <xf numFmtId="41" fontId="10" fillId="0" borderId="12" xfId="42" applyNumberFormat="1" applyFont="1" applyBorder="1" applyAlignment="1">
      <alignment/>
    </xf>
    <xf numFmtId="37" fontId="10" fillId="0" borderId="10" xfId="60" applyFont="1" applyBorder="1" applyAlignment="1">
      <alignment horizontal="left"/>
      <protection/>
    </xf>
    <xf numFmtId="41" fontId="10" fillId="0" borderId="10" xfId="42" applyNumberFormat="1" applyFont="1" applyBorder="1" applyAlignment="1">
      <alignment/>
    </xf>
    <xf numFmtId="37" fontId="8" fillId="0" borderId="13" xfId="60" applyFont="1" applyBorder="1" applyAlignment="1">
      <alignment horizontal="left"/>
      <protection/>
    </xf>
    <xf numFmtId="41" fontId="8" fillId="0" borderId="13" xfId="42" applyNumberFormat="1" applyFont="1" applyBorder="1" applyAlignment="1">
      <alignment/>
    </xf>
    <xf numFmtId="37" fontId="8" fillId="0" borderId="10" xfId="60" applyFont="1" applyBorder="1" applyAlignment="1" quotePrefix="1">
      <alignment horizontal="left"/>
      <protection/>
    </xf>
    <xf numFmtId="37" fontId="8" fillId="0" borderId="13" xfId="60" applyFont="1" applyBorder="1" applyAlignment="1" quotePrefix="1">
      <alignment horizontal="left"/>
      <protection/>
    </xf>
    <xf numFmtId="0" fontId="8" fillId="0" borderId="14" xfId="0" applyFont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1" xfId="42" applyNumberFormat="1" applyFont="1" applyBorder="1" applyAlignment="1">
      <alignment/>
    </xf>
    <xf numFmtId="37" fontId="8" fillId="0" borderId="15" xfId="60" applyFont="1" applyBorder="1" applyAlignment="1">
      <alignment horizontal="left"/>
      <protection/>
    </xf>
    <xf numFmtId="41" fontId="10" fillId="0" borderId="10" xfId="42" applyNumberFormat="1" applyFont="1" applyFill="1" applyBorder="1" applyAlignment="1">
      <alignment/>
    </xf>
    <xf numFmtId="41" fontId="10" fillId="0" borderId="15" xfId="42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15" xfId="42" applyNumberFormat="1" applyFont="1" applyFill="1" applyBorder="1" applyAlignment="1">
      <alignment/>
    </xf>
    <xf numFmtId="37" fontId="8" fillId="0" borderId="14" xfId="60" applyFont="1" applyBorder="1" applyAlignment="1" quotePrefix="1">
      <alignment horizontal="left"/>
      <protection/>
    </xf>
    <xf numFmtId="41" fontId="10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10" fillId="0" borderId="0" xfId="42" applyNumberFormat="1" applyFont="1" applyBorder="1" applyAlignment="1">
      <alignment/>
    </xf>
    <xf numFmtId="37" fontId="10" fillId="0" borderId="10" xfId="60" applyFont="1" applyBorder="1" applyAlignment="1" quotePrefix="1">
      <alignment horizontal="left"/>
      <protection/>
    </xf>
    <xf numFmtId="41" fontId="10" fillId="0" borderId="16" xfId="42" applyNumberFormat="1" applyFont="1" applyFill="1" applyBorder="1" applyAlignment="1">
      <alignment/>
    </xf>
    <xf numFmtId="41" fontId="8" fillId="0" borderId="17" xfId="42" applyNumberFormat="1" applyFont="1" applyBorder="1" applyAlignment="1">
      <alignment/>
    </xf>
    <xf numFmtId="37" fontId="10" fillId="0" borderId="0" xfId="60" applyFont="1" applyBorder="1" applyAlignment="1">
      <alignment horizontal="left"/>
      <protection/>
    </xf>
    <xf numFmtId="41" fontId="10" fillId="0" borderId="18" xfId="42" applyNumberFormat="1" applyFont="1" applyBorder="1" applyAlignment="1">
      <alignment/>
    </xf>
    <xf numFmtId="37" fontId="8" fillId="0" borderId="19" xfId="60" applyFont="1" applyBorder="1" applyAlignment="1" quotePrefix="1">
      <alignment horizontal="left"/>
      <protection/>
    </xf>
    <xf numFmtId="41" fontId="8" fillId="0" borderId="11" xfId="42" applyNumberFormat="1" applyFont="1" applyBorder="1" applyAlignment="1">
      <alignment horizontal="right"/>
    </xf>
    <xf numFmtId="37" fontId="10" fillId="0" borderId="0" xfId="60" applyFont="1">
      <alignment/>
      <protection/>
    </xf>
    <xf numFmtId="38" fontId="10" fillId="0" borderId="0" xfId="60" applyNumberFormat="1" applyFont="1">
      <alignment/>
      <protection/>
    </xf>
    <xf numFmtId="37" fontId="8" fillId="0" borderId="0" xfId="60" applyFont="1" applyAlignment="1">
      <alignment horizontal="left"/>
      <protection/>
    </xf>
    <xf numFmtId="37" fontId="12" fillId="0" borderId="0" xfId="60" applyFont="1" applyBorder="1" applyAlignment="1">
      <alignment horizontal="left"/>
      <protection/>
    </xf>
    <xf numFmtId="38" fontId="10" fillId="0" borderId="0" xfId="60" applyNumberFormat="1" applyFont="1" applyBorder="1">
      <alignment/>
      <protection/>
    </xf>
    <xf numFmtId="38" fontId="10" fillId="0" borderId="0" xfId="0" applyNumberFormat="1" applyFont="1" applyAlignment="1">
      <alignment/>
    </xf>
    <xf numFmtId="37" fontId="12" fillId="0" borderId="0" xfId="60" applyFont="1" applyBorder="1" applyAlignment="1" quotePrefix="1">
      <alignment horizontal="left" vertical="top"/>
      <protection/>
    </xf>
    <xf numFmtId="38" fontId="10" fillId="0" borderId="0" xfId="60" applyNumberFormat="1" applyFont="1" applyBorder="1" applyAlignment="1">
      <alignment horizontal="centerContinuous" wrapText="1"/>
      <protection/>
    </xf>
    <xf numFmtId="37" fontId="12" fillId="0" borderId="0" xfId="60" applyFont="1" applyBorder="1" applyAlignment="1">
      <alignment horizontal="left" vertical="top"/>
      <protection/>
    </xf>
    <xf numFmtId="38" fontId="10" fillId="0" borderId="0" xfId="60" applyNumberFormat="1" applyFont="1" applyBorder="1" applyAlignment="1">
      <alignment horizontal="left" vertical="top"/>
      <protection/>
    </xf>
    <xf numFmtId="0" fontId="10" fillId="0" borderId="0" xfId="0" applyFont="1" applyBorder="1" applyAlignment="1">
      <alignment/>
    </xf>
    <xf numFmtId="164" fontId="10" fillId="0" borderId="0" xfId="42" applyNumberFormat="1" applyFont="1" applyBorder="1" applyAlignment="1">
      <alignment/>
    </xf>
    <xf numFmtId="37" fontId="14" fillId="0" borderId="0" xfId="60" applyFont="1" applyBorder="1" applyAlignment="1">
      <alignment horizontal="left" vertical="top" wrapText="1"/>
      <protection/>
    </xf>
    <xf numFmtId="38" fontId="8" fillId="0" borderId="19" xfId="60" applyNumberFormat="1" applyFont="1" applyFill="1" applyBorder="1" applyAlignment="1">
      <alignment horizontal="centerContinuous" wrapText="1"/>
      <protection/>
    </xf>
    <xf numFmtId="41" fontId="10" fillId="0" borderId="14" xfId="42" applyNumberFormat="1" applyFont="1" applyBorder="1" applyAlignment="1">
      <alignment/>
    </xf>
    <xf numFmtId="41" fontId="10" fillId="0" borderId="20" xfId="42" applyNumberFormat="1" applyFont="1" applyBorder="1" applyAlignment="1">
      <alignment/>
    </xf>
    <xf numFmtId="41" fontId="8" fillId="0" borderId="14" xfId="42" applyNumberFormat="1" applyFont="1" applyBorder="1" applyAlignment="1">
      <alignment/>
    </xf>
    <xf numFmtId="41" fontId="10" fillId="33" borderId="14" xfId="42" applyNumberFormat="1" applyFont="1" applyFill="1" applyBorder="1" applyAlignment="1">
      <alignment/>
    </xf>
    <xf numFmtId="41" fontId="10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21" xfId="42" applyNumberFormat="1" applyFont="1" applyBorder="1" applyAlignment="1">
      <alignment/>
    </xf>
    <xf numFmtId="41" fontId="8" fillId="0" borderId="19" xfId="42" applyNumberFormat="1" applyFont="1" applyBorder="1" applyAlignment="1">
      <alignment horizontal="right"/>
    </xf>
    <xf numFmtId="38" fontId="8" fillId="0" borderId="22" xfId="60" applyNumberFormat="1" applyFont="1" applyFill="1" applyBorder="1" applyAlignment="1">
      <alignment horizontal="centerContinuous" wrapText="1"/>
      <protection/>
    </xf>
    <xf numFmtId="41" fontId="10" fillId="0" borderId="10" xfId="0" applyNumberFormat="1" applyFont="1" applyBorder="1" applyAlignment="1">
      <alignment/>
    </xf>
    <xf numFmtId="38" fontId="10" fillId="0" borderId="0" xfId="0" applyNumberFormat="1" applyFont="1" applyAlignment="1">
      <alignment horizontal="center" wrapText="1"/>
    </xf>
    <xf numFmtId="37" fontId="8" fillId="34" borderId="19" xfId="60" applyFont="1" applyFill="1" applyBorder="1" applyAlignment="1">
      <alignment horizontal="center" wrapText="1"/>
      <protection/>
    </xf>
    <xf numFmtId="37" fontId="8" fillId="34" borderId="11" xfId="60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4" fontId="10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center"/>
    </xf>
    <xf numFmtId="41" fontId="10" fillId="0" borderId="10" xfId="42" applyNumberFormat="1" applyFont="1" applyBorder="1" applyAlignment="1">
      <alignment horizontal="left" vertical="top" wrapText="1"/>
    </xf>
    <xf numFmtId="41" fontId="10" fillId="0" borderId="10" xfId="42" applyNumberFormat="1" applyFont="1" applyFill="1" applyBorder="1" applyAlignment="1">
      <alignment horizontal="left" vertical="top" wrapText="1"/>
    </xf>
    <xf numFmtId="37" fontId="15" fillId="0" borderId="0" xfId="60" applyFont="1" applyBorder="1" applyAlignment="1">
      <alignment horizontal="center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IRPLAN.XLS" xfId="60"/>
    <cellStyle name="Note" xfId="61"/>
    <cellStyle name="Output" xfId="62"/>
    <cellStyle name="Percent" xfId="63"/>
    <cellStyle name="Phone" xfId="64"/>
    <cellStyle name="Title" xfId="65"/>
    <cellStyle name="Total" xfId="66"/>
    <cellStyle name="w15" xfId="67"/>
    <cellStyle name="Warning Text" xfId="68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0960%20Financial%20Plan%20for%20Reappropri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60 Financial 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H39"/>
  <sheetViews>
    <sheetView tabSelected="1" zoomScalePageLayoutView="0" workbookViewId="0" topLeftCell="A28">
      <selection activeCell="D8" sqref="D8"/>
    </sheetView>
  </sheetViews>
  <sheetFormatPr defaultColWidth="8.8515625" defaultRowHeight="12.75"/>
  <cols>
    <col min="1" max="1" width="47.00390625" style="66" customWidth="1"/>
    <col min="2" max="2" width="16.8515625" style="67" bestFit="1" customWidth="1"/>
    <col min="3" max="3" width="15.421875" style="67" bestFit="1" customWidth="1"/>
    <col min="4" max="4" width="15.421875" style="67" customWidth="1"/>
    <col min="5" max="5" width="16.28125" style="68" bestFit="1" customWidth="1"/>
    <col min="6" max="6" width="15.421875" style="68" bestFit="1" customWidth="1"/>
    <col min="7" max="7" width="44.7109375" style="39" customWidth="1"/>
    <col min="8" max="16384" width="8.8515625" style="61" customWidth="1"/>
  </cols>
  <sheetData>
    <row r="1" spans="1:7" s="44" customFormat="1" ht="18">
      <c r="A1" s="71" t="s">
        <v>26</v>
      </c>
      <c r="B1" s="71"/>
      <c r="C1" s="71"/>
      <c r="D1" s="71"/>
      <c r="E1" s="71"/>
      <c r="F1" s="71"/>
      <c r="G1" s="71"/>
    </row>
    <row r="2" spans="1:7" s="44" customFormat="1" ht="15">
      <c r="A2" s="46" t="s">
        <v>42</v>
      </c>
      <c r="B2" s="46"/>
      <c r="C2" s="46"/>
      <c r="D2" s="46"/>
      <c r="E2" s="46"/>
      <c r="F2" s="46"/>
      <c r="G2" s="46"/>
    </row>
    <row r="3" spans="1:7" s="44" customFormat="1" ht="15">
      <c r="A3" s="46" t="s">
        <v>40</v>
      </c>
      <c r="B3" s="46"/>
      <c r="C3" s="46"/>
      <c r="D3" s="46"/>
      <c r="E3" s="46"/>
      <c r="F3" s="46"/>
      <c r="G3" s="46" t="s">
        <v>27</v>
      </c>
    </row>
    <row r="4" spans="1:7" ht="15">
      <c r="A4" s="46" t="s">
        <v>41</v>
      </c>
      <c r="B4" s="46"/>
      <c r="C4" s="46"/>
      <c r="D4" s="46"/>
      <c r="E4" s="46"/>
      <c r="F4" s="46"/>
      <c r="G4" s="46" t="s">
        <v>43</v>
      </c>
    </row>
    <row r="5" spans="1:7" ht="15.75">
      <c r="A5" s="2"/>
      <c r="B5" s="1"/>
      <c r="C5" s="1"/>
      <c r="D5" s="1"/>
      <c r="E5" s="1"/>
      <c r="F5" s="1"/>
      <c r="G5" s="1"/>
    </row>
    <row r="6" spans="1:7" s="62" customFormat="1" ht="47.25">
      <c r="A6" s="3"/>
      <c r="B6" s="47" t="s">
        <v>36</v>
      </c>
      <c r="C6" s="4" t="s">
        <v>0</v>
      </c>
      <c r="D6" s="56" t="s">
        <v>30</v>
      </c>
      <c r="E6" s="4" t="s">
        <v>21</v>
      </c>
      <c r="F6" s="59" t="s">
        <v>28</v>
      </c>
      <c r="G6" s="60" t="s">
        <v>29</v>
      </c>
    </row>
    <row r="7" spans="1:8" ht="15.75">
      <c r="A7" s="5" t="s">
        <v>1</v>
      </c>
      <c r="B7" s="48">
        <v>6277094</v>
      </c>
      <c r="C7" s="6">
        <v>6537794</v>
      </c>
      <c r="D7" s="6">
        <f>B22</f>
        <v>11411515</v>
      </c>
      <c r="E7" s="6">
        <f>+B22</f>
        <v>11411515</v>
      </c>
      <c r="F7" s="6"/>
      <c r="G7" s="6"/>
      <c r="H7" s="63"/>
    </row>
    <row r="8" spans="1:8" ht="15.75">
      <c r="A8" s="7" t="s">
        <v>2</v>
      </c>
      <c r="B8" s="49"/>
      <c r="C8" s="8"/>
      <c r="D8" s="8"/>
      <c r="E8" s="8"/>
      <c r="F8" s="8"/>
      <c r="G8" s="8"/>
      <c r="H8" s="63"/>
    </row>
    <row r="9" spans="1:8" ht="18">
      <c r="A9" s="9" t="s">
        <v>22</v>
      </c>
      <c r="B9" s="20">
        <v>6951312</v>
      </c>
      <c r="C9" s="10">
        <v>7079201</v>
      </c>
      <c r="D9" s="10">
        <v>7079201</v>
      </c>
      <c r="E9" s="10">
        <v>7111639</v>
      </c>
      <c r="F9" s="10">
        <f>E9-C9</f>
        <v>32438</v>
      </c>
      <c r="G9" s="10" t="s">
        <v>37</v>
      </c>
      <c r="H9" s="63"/>
    </row>
    <row r="10" spans="1:8" ht="18">
      <c r="A10" s="9" t="s">
        <v>23</v>
      </c>
      <c r="B10" s="20">
        <v>445072</v>
      </c>
      <c r="C10" s="10">
        <v>346500</v>
      </c>
      <c r="D10" s="10">
        <v>346500</v>
      </c>
      <c r="E10" s="10">
        <f>ROUND(E7*0.02,0)</f>
        <v>228230</v>
      </c>
      <c r="F10" s="10">
        <f>E10-C10</f>
        <v>-118270</v>
      </c>
      <c r="G10" s="10" t="s">
        <v>38</v>
      </c>
      <c r="H10" s="63"/>
    </row>
    <row r="11" spans="1:8" ht="15">
      <c r="A11" s="9"/>
      <c r="B11" s="20"/>
      <c r="C11" s="10"/>
      <c r="D11" s="10"/>
      <c r="E11" s="10"/>
      <c r="F11" s="10"/>
      <c r="G11" s="10"/>
      <c r="H11" s="63"/>
    </row>
    <row r="12" spans="1:8" ht="15.75">
      <c r="A12" s="11" t="s">
        <v>3</v>
      </c>
      <c r="B12" s="50">
        <f>SUM(B9:B11)</f>
        <v>7396384</v>
      </c>
      <c r="C12" s="12">
        <f>SUM(C9:C11)</f>
        <v>7425701</v>
      </c>
      <c r="D12" s="12">
        <f>SUM(D9:D11)</f>
        <v>7425701</v>
      </c>
      <c r="E12" s="12">
        <f>SUM(E9:E11)</f>
        <v>7339869</v>
      </c>
      <c r="F12" s="12"/>
      <c r="G12" s="12"/>
      <c r="H12" s="63"/>
    </row>
    <row r="13" spans="1:8" ht="15.75">
      <c r="A13" s="13" t="s">
        <v>4</v>
      </c>
      <c r="B13" s="49"/>
      <c r="C13" s="10"/>
      <c r="D13" s="10"/>
      <c r="E13" s="8"/>
      <c r="F13" s="8"/>
      <c r="G13" s="8"/>
      <c r="H13" s="63"/>
    </row>
    <row r="14" spans="1:8" ht="15">
      <c r="A14" s="9" t="s">
        <v>5</v>
      </c>
      <c r="B14" s="20">
        <v>-190457</v>
      </c>
      <c r="C14" s="10">
        <v>-450483</v>
      </c>
      <c r="D14" s="10">
        <v>-450483</v>
      </c>
      <c r="E14" s="10">
        <f>D14</f>
        <v>-450483</v>
      </c>
      <c r="F14" s="10">
        <f>E14-D14</f>
        <v>0</v>
      </c>
      <c r="G14" s="10"/>
      <c r="H14" s="63"/>
    </row>
    <row r="15" spans="1:8" ht="15">
      <c r="A15" s="9" t="s">
        <v>6</v>
      </c>
      <c r="B15" s="20">
        <v>-2071506</v>
      </c>
      <c r="C15" s="10">
        <v>-6905958</v>
      </c>
      <c r="D15" s="10">
        <f>-6905958-376876</f>
        <v>-7282834</v>
      </c>
      <c r="E15" s="10">
        <f>D15+B25</f>
        <v>-11845334</v>
      </c>
      <c r="F15" s="10">
        <f>E15-D15</f>
        <v>-4562500</v>
      </c>
      <c r="G15" s="69" t="s">
        <v>31</v>
      </c>
      <c r="H15" s="63"/>
    </row>
    <row r="16" spans="1:8" ht="15">
      <c r="A16" s="9" t="s">
        <v>7</v>
      </c>
      <c r="B16" s="20"/>
      <c r="C16" s="10">
        <v>-1000000</v>
      </c>
      <c r="D16" s="10">
        <v>-1000000</v>
      </c>
      <c r="E16" s="10">
        <v>-1000000</v>
      </c>
      <c r="F16" s="10">
        <f>E16-D16</f>
        <v>0</v>
      </c>
      <c r="G16" s="69"/>
      <c r="H16" s="63"/>
    </row>
    <row r="17" spans="1:8" ht="15.75">
      <c r="A17" s="14" t="s">
        <v>8</v>
      </c>
      <c r="B17" s="50">
        <f>SUM(B14:B16)</f>
        <v>-2261963</v>
      </c>
      <c r="C17" s="12">
        <f>SUM(C14:C16)</f>
        <v>-8356441</v>
      </c>
      <c r="D17" s="12">
        <f>SUM(D14:D16)</f>
        <v>-8733317</v>
      </c>
      <c r="E17" s="12">
        <f>SUM(E14:E16)</f>
        <v>-13295817</v>
      </c>
      <c r="F17" s="12"/>
      <c r="G17" s="12"/>
      <c r="H17" s="63"/>
    </row>
    <row r="18" spans="1:8" ht="15.75">
      <c r="A18" s="15" t="s">
        <v>9</v>
      </c>
      <c r="B18" s="51"/>
      <c r="C18" s="16"/>
      <c r="D18" s="16"/>
      <c r="E18" s="17"/>
      <c r="F18" s="17"/>
      <c r="G18" s="17"/>
      <c r="H18" s="63"/>
    </row>
    <row r="19" spans="1:8" ht="15.75">
      <c r="A19" s="18" t="s">
        <v>10</v>
      </c>
      <c r="B19" s="22"/>
      <c r="C19" s="19"/>
      <c r="D19" s="19"/>
      <c r="E19" s="20"/>
      <c r="F19" s="10"/>
      <c r="G19" s="10"/>
      <c r="H19" s="63"/>
    </row>
    <row r="20" spans="1:8" ht="15">
      <c r="A20" s="9" t="s">
        <v>11</v>
      </c>
      <c r="B20" s="21"/>
      <c r="C20" s="57"/>
      <c r="D20" s="57"/>
      <c r="E20" s="22"/>
      <c r="F20" s="19"/>
      <c r="G20" s="19"/>
      <c r="H20" s="63"/>
    </row>
    <row r="21" spans="1:8" ht="15.75">
      <c r="A21" s="23" t="s">
        <v>12</v>
      </c>
      <c r="B21" s="52">
        <f>SUM(B20:B20)</f>
        <v>0</v>
      </c>
      <c r="C21" s="24">
        <f>SUM(C20:C20)</f>
        <v>0</v>
      </c>
      <c r="D21" s="24">
        <f>SUM(D20:D20)</f>
        <v>0</v>
      </c>
      <c r="E21" s="24">
        <f>SUM(E20:E20)</f>
        <v>0</v>
      </c>
      <c r="F21" s="24">
        <f>SUM(F20:F20)</f>
        <v>0</v>
      </c>
      <c r="G21" s="24"/>
      <c r="H21" s="63"/>
    </row>
    <row r="22" spans="1:8" ht="15.75">
      <c r="A22" s="23" t="s">
        <v>13</v>
      </c>
      <c r="B22" s="53">
        <f>B7+B12+B17+B18+B21</f>
        <v>11411515</v>
      </c>
      <c r="C22" s="25">
        <f>C7+C12+C17+C18+C21</f>
        <v>5607054</v>
      </c>
      <c r="D22" s="25">
        <f>D7+D12+D17+D18+D21</f>
        <v>10103899</v>
      </c>
      <c r="E22" s="25">
        <f>E7+E12+E17+E18+E21</f>
        <v>5455567</v>
      </c>
      <c r="F22" s="25"/>
      <c r="G22" s="25"/>
      <c r="H22" s="63"/>
    </row>
    <row r="23" spans="1:8" ht="15.75">
      <c r="A23" s="13" t="s">
        <v>14</v>
      </c>
      <c r="B23" s="20"/>
      <c r="C23" s="10"/>
      <c r="D23" s="10"/>
      <c r="E23" s="8"/>
      <c r="F23" s="10"/>
      <c r="G23" s="10"/>
      <c r="H23" s="63"/>
    </row>
    <row r="24" spans="1:8" ht="15">
      <c r="A24" s="9" t="s">
        <v>15</v>
      </c>
      <c r="B24" s="26">
        <v>-376876</v>
      </c>
      <c r="C24" s="10"/>
      <c r="D24" s="10"/>
      <c r="E24" s="19">
        <v>-504383</v>
      </c>
      <c r="F24" s="19">
        <f>E24-C24</f>
        <v>-504383</v>
      </c>
      <c r="G24" s="19" t="s">
        <v>32</v>
      </c>
      <c r="H24" s="63"/>
    </row>
    <row r="25" spans="1:8" ht="15">
      <c r="A25" s="27" t="s">
        <v>16</v>
      </c>
      <c r="B25" s="26">
        <v>-4562500</v>
      </c>
      <c r="C25" s="10"/>
      <c r="D25" s="10"/>
      <c r="E25" s="19">
        <v>-4686929</v>
      </c>
      <c r="F25" s="19">
        <f>E25-C25</f>
        <v>-4686929</v>
      </c>
      <c r="G25" s="70" t="s">
        <v>33</v>
      </c>
      <c r="H25" s="63"/>
    </row>
    <row r="26" spans="1:8" ht="15">
      <c r="A26" s="9" t="s">
        <v>17</v>
      </c>
      <c r="B26" s="26">
        <v>-5207698</v>
      </c>
      <c r="C26" s="10"/>
      <c r="D26" s="10"/>
      <c r="E26" s="19"/>
      <c r="F26" s="19"/>
      <c r="G26" s="70"/>
      <c r="H26" s="63"/>
    </row>
    <row r="27" spans="1:8" ht="15">
      <c r="A27" s="9" t="s">
        <v>7</v>
      </c>
      <c r="B27" s="26">
        <v>-784402</v>
      </c>
      <c r="C27" s="10"/>
      <c r="D27" s="10"/>
      <c r="E27" s="19"/>
      <c r="F27" s="28"/>
      <c r="G27" s="28"/>
      <c r="H27" s="63"/>
    </row>
    <row r="28" spans="1:8" ht="15">
      <c r="A28" s="9"/>
      <c r="B28" s="26"/>
      <c r="C28" s="10"/>
      <c r="D28" s="10"/>
      <c r="E28" s="28"/>
      <c r="F28" s="28"/>
      <c r="G28" s="28"/>
      <c r="H28" s="63"/>
    </row>
    <row r="29" spans="1:8" ht="15.75">
      <c r="A29" s="11" t="s">
        <v>18</v>
      </c>
      <c r="B29" s="54">
        <f>SUM(B24:B27)</f>
        <v>-10931476</v>
      </c>
      <c r="C29" s="12">
        <f>SUM(C24:C26)</f>
        <v>0</v>
      </c>
      <c r="D29" s="12">
        <f>SUM(D24:D26)</f>
        <v>0</v>
      </c>
      <c r="E29" s="29">
        <f>SUM(E24:E26)</f>
        <v>-5191312</v>
      </c>
      <c r="F29" s="29"/>
      <c r="G29" s="29"/>
      <c r="H29" s="63"/>
    </row>
    <row r="30" spans="1:8" ht="15.75">
      <c r="A30" s="23" t="s">
        <v>19</v>
      </c>
      <c r="B30" s="53">
        <f>+B22+B29</f>
        <v>480039</v>
      </c>
      <c r="C30" s="25">
        <f>+C22+C29</f>
        <v>5607054</v>
      </c>
      <c r="D30" s="25">
        <f>+D22+D29</f>
        <v>10103899</v>
      </c>
      <c r="E30" s="25">
        <f>+E22+E29</f>
        <v>264255</v>
      </c>
      <c r="F30" s="25">
        <f>+F22+F29</f>
        <v>0</v>
      </c>
      <c r="G30" s="25"/>
      <c r="H30" s="63"/>
    </row>
    <row r="31" spans="1:8" s="44" customFormat="1" ht="15">
      <c r="A31" s="30"/>
      <c r="B31" s="26"/>
      <c r="C31" s="10"/>
      <c r="D31" s="10"/>
      <c r="E31" s="31"/>
      <c r="F31" s="26"/>
      <c r="G31" s="26"/>
      <c r="H31" s="45"/>
    </row>
    <row r="32" spans="1:8" s="65" customFormat="1" ht="15.75">
      <c r="A32" s="32" t="s">
        <v>34</v>
      </c>
      <c r="B32" s="55"/>
      <c r="C32" s="33">
        <v>1000000</v>
      </c>
      <c r="D32" s="33">
        <v>1000000</v>
      </c>
      <c r="E32" s="33">
        <v>1000000</v>
      </c>
      <c r="F32" s="33">
        <v>1000000</v>
      </c>
      <c r="G32" s="33"/>
      <c r="H32" s="64"/>
    </row>
    <row r="33" spans="1:7" ht="15">
      <c r="A33" s="34"/>
      <c r="B33" s="35"/>
      <c r="C33" s="35"/>
      <c r="D33" s="35"/>
      <c r="E33" s="35"/>
      <c r="F33" s="35"/>
      <c r="G33" s="35"/>
    </row>
    <row r="34" spans="1:7" ht="15.75">
      <c r="A34" s="36" t="s">
        <v>20</v>
      </c>
      <c r="B34" s="35"/>
      <c r="C34" s="35"/>
      <c r="D34" s="35"/>
      <c r="E34" s="35"/>
      <c r="F34" s="35"/>
      <c r="G34" s="35"/>
    </row>
    <row r="35" spans="1:6" ht="15">
      <c r="A35" s="37" t="s">
        <v>24</v>
      </c>
      <c r="B35" s="38"/>
      <c r="C35" s="38"/>
      <c r="D35" s="38"/>
      <c r="E35" s="39"/>
      <c r="F35" s="38"/>
    </row>
    <row r="36" spans="1:7" ht="15">
      <c r="A36" s="40" t="s">
        <v>25</v>
      </c>
      <c r="B36" s="38"/>
      <c r="C36" s="38"/>
      <c r="D36" s="38"/>
      <c r="E36" s="39"/>
      <c r="F36" s="38"/>
      <c r="G36" s="38"/>
    </row>
    <row r="37" spans="1:7" ht="15">
      <c r="A37" s="40" t="s">
        <v>39</v>
      </c>
      <c r="B37" s="41"/>
      <c r="C37" s="41"/>
      <c r="D37" s="41"/>
      <c r="E37" s="58"/>
      <c r="F37" s="41"/>
      <c r="G37" s="38"/>
    </row>
    <row r="38" spans="1:6" ht="15">
      <c r="A38" s="42" t="s">
        <v>35</v>
      </c>
      <c r="B38" s="43"/>
      <c r="C38" s="43"/>
      <c r="D38" s="43"/>
      <c r="E38" s="39"/>
      <c r="F38" s="38"/>
    </row>
    <row r="39" spans="1:7" ht="15">
      <c r="A39" s="42"/>
      <c r="B39" s="35"/>
      <c r="C39" s="35"/>
      <c r="D39" s="35"/>
      <c r="E39" s="39"/>
      <c r="F39" s="35"/>
      <c r="G39" s="35"/>
    </row>
  </sheetData>
  <sheetProtection/>
  <mergeCells count="3">
    <mergeCell ref="G15:G16"/>
    <mergeCell ref="G25:G26"/>
    <mergeCell ref="A1:G1"/>
  </mergeCells>
  <conditionalFormatting sqref="B7:F32 G27:G32 G7:G25">
    <cfRule type="cellIs" priority="1" dxfId="0" operator="lessThan" stopIfTrue="1">
      <formula>0</formula>
    </cfRule>
  </conditionalFormatting>
  <printOptions horizontalCentered="1" verticalCentered="1"/>
  <pageMargins left="0.75" right="0.75" top="0.75" bottom="0.75" header="0.35" footer="0.4"/>
  <pageSetup fitToHeight="1" fitToWidth="1" horizontalDpi="600" verticalDpi="600" orientation="landscape" scale="72" r:id="rId1"/>
  <headerFooter alignWithMargins="0">
    <oddFooter>&amp;L2009 Vets Levy Budget&amp;CFinancial Plan&amp;R&amp;D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Janet Masuo</cp:lastModifiedBy>
  <cp:lastPrinted>2008-07-11T21:09:26Z</cp:lastPrinted>
  <dcterms:created xsi:type="dcterms:W3CDTF">2008-07-10T16:40:37Z</dcterms:created>
  <dcterms:modified xsi:type="dcterms:W3CDTF">2008-08-08T15:58:54Z</dcterms:modified>
  <cp:category/>
  <cp:version/>
  <cp:contentType/>
  <cp:contentStatus/>
</cp:coreProperties>
</file>