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E Balance" sheetId="1" r:id="rId1"/>
    <sheet name="Sheet3" sheetId="2" r:id="rId2"/>
  </sheets>
  <definedNames>
    <definedName name="_xlnm.Print_Area" localSheetId="0">'CE Balance'!$A$1:$AF$44</definedName>
  </definedNames>
  <calcPr fullCalcOnLoad="1"/>
</workbook>
</file>

<file path=xl/comments1.xml><?xml version="1.0" encoding="utf-8"?>
<comments xmlns="http://schemas.openxmlformats.org/spreadsheetml/2006/main">
  <authors>
    <author>TimW</author>
  </authors>
  <commentList>
    <comment ref="S17" authorId="0">
      <text>
        <r>
          <rPr>
            <b/>
            <sz val="8"/>
            <rFont val="Tahoma"/>
            <family val="0"/>
          </rPr>
          <t>TimW:</t>
        </r>
        <r>
          <rPr>
            <sz val="8"/>
            <rFont val="Tahoma"/>
            <family val="0"/>
          </rPr>
          <t xml:space="preserve">
Principal payments start in 2007 ($50,000)</t>
        </r>
      </text>
    </comment>
  </commentList>
</comments>
</file>

<file path=xl/sharedStrings.xml><?xml version="1.0" encoding="utf-8"?>
<sst xmlns="http://schemas.openxmlformats.org/spreadsheetml/2006/main" count="28" uniqueCount="24">
  <si>
    <t>Project</t>
  </si>
  <si>
    <t>Woodridge Park</t>
  </si>
  <si>
    <t>Windsor Heights</t>
  </si>
  <si>
    <t>Ellsworth House</t>
  </si>
  <si>
    <t>Overlake TOD</t>
  </si>
  <si>
    <t>Principal Reduction on Credit Enhancement Debt</t>
  </si>
  <si>
    <t>Projected Available Credit Enhancement Authority Based Upon</t>
  </si>
  <si>
    <t>Principal Reduction</t>
  </si>
  <si>
    <t>Authority</t>
  </si>
  <si>
    <t>Cummulative</t>
  </si>
  <si>
    <t>Credit Enhanced</t>
  </si>
  <si>
    <t>Principal</t>
  </si>
  <si>
    <t>Eastwood Square</t>
  </si>
  <si>
    <t>Returned</t>
  </si>
  <si>
    <t>Pre-2000</t>
  </si>
  <si>
    <t>Outstanding</t>
  </si>
  <si>
    <t>Initial</t>
  </si>
  <si>
    <t>Greenbridge #1</t>
  </si>
  <si>
    <t>Greenbridge #2</t>
  </si>
  <si>
    <t>280 Clark Apts</t>
  </si>
  <si>
    <t xml:space="preserve">Total Authority </t>
  </si>
  <si>
    <t>Used</t>
  </si>
  <si>
    <t xml:space="preserve">Remaining </t>
  </si>
  <si>
    <t>Reduction by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</si>
</sst>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9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5" fontId="2" fillId="0" borderId="0" xfId="0" applyNumberFormat="1" applyFont="1" applyAlignment="1">
      <alignment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5" fontId="2" fillId="0" borderId="0" xfId="0" applyNumberFormat="1" applyFont="1" applyFill="1" applyAlignment="1">
      <alignment/>
    </xf>
    <xf numFmtId="5" fontId="2" fillId="0" borderId="0" xfId="0" applyNumberFormat="1" applyFont="1" applyAlignment="1">
      <alignment horizontal="center" wrapText="1"/>
    </xf>
    <xf numFmtId="5" fontId="2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5" fontId="2" fillId="0" borderId="2" xfId="0" applyNumberFormat="1" applyFont="1" applyBorder="1" applyAlignment="1">
      <alignment/>
    </xf>
    <xf numFmtId="5" fontId="2" fillId="0" borderId="2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/>
    </xf>
    <xf numFmtId="5" fontId="7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="75" zoomScaleNormal="75" workbookViewId="0" topLeftCell="A1">
      <selection activeCell="AF2" sqref="AF2"/>
    </sheetView>
  </sheetViews>
  <sheetFormatPr defaultColWidth="9.140625" defaultRowHeight="12.75"/>
  <cols>
    <col min="1" max="1" width="17.421875" style="0" customWidth="1"/>
    <col min="2" max="2" width="2.00390625" style="0" customWidth="1"/>
    <col min="3" max="3" width="11.28125" style="0" customWidth="1"/>
    <col min="4" max="4" width="0.85546875" style="0" customWidth="1"/>
    <col min="5" max="5" width="9.7109375" style="0" customWidth="1"/>
    <col min="6" max="6" width="0.85546875" style="0" customWidth="1"/>
    <col min="7" max="7" width="9.28125" style="0" customWidth="1"/>
    <col min="8" max="8" width="0.85546875" style="0" customWidth="1"/>
    <col min="9" max="9" width="9.28125" style="0" customWidth="1"/>
    <col min="10" max="10" width="0.85546875" style="0" customWidth="1"/>
    <col min="11" max="11" width="10.28125" style="0" customWidth="1"/>
    <col min="12" max="12" width="0.85546875" style="0" customWidth="1"/>
    <col min="13" max="13" width="9.421875" style="0" customWidth="1"/>
    <col min="14" max="14" width="0.85546875" style="0" customWidth="1"/>
    <col min="15" max="15" width="9.421875" style="0" customWidth="1"/>
    <col min="16" max="16" width="0.85546875" style="0" customWidth="1"/>
    <col min="17" max="17" width="9.421875" style="0" customWidth="1"/>
    <col min="18" max="18" width="0.85546875" style="0" customWidth="1"/>
    <col min="19" max="19" width="9.7109375" style="0" customWidth="1"/>
    <col min="20" max="20" width="0.85546875" style="0" customWidth="1"/>
    <col min="21" max="21" width="10.28125" style="0" customWidth="1"/>
    <col min="22" max="22" width="0.85546875" style="0" customWidth="1"/>
    <col min="23" max="23" width="10.421875" style="0" customWidth="1"/>
    <col min="24" max="24" width="0.85546875" style="0" customWidth="1"/>
    <col min="25" max="25" width="11.57421875" style="0" customWidth="1"/>
    <col min="26" max="26" width="0.85546875" style="0" customWidth="1"/>
    <col min="27" max="27" width="11.57421875" style="0" customWidth="1"/>
    <col min="28" max="30" width="9.28125" style="0" hidden="1" customWidth="1"/>
    <col min="31" max="31" width="0.85546875" style="0" customWidth="1"/>
    <col min="32" max="32" width="13.00390625" style="0" customWidth="1"/>
  </cols>
  <sheetData>
    <row r="1" spans="1:32" ht="12.75">
      <c r="A1" s="5" t="s">
        <v>6</v>
      </c>
      <c r="B1" s="5"/>
      <c r="C1" s="5"/>
      <c r="D1" s="5"/>
      <c r="E1" s="5"/>
      <c r="F1" s="5"/>
      <c r="G1" s="5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5" t="s">
        <v>5</v>
      </c>
      <c r="B2" s="5"/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5"/>
    </row>
    <row r="3" spans="1:3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2"/>
      <c r="B4" s="2"/>
      <c r="C4" s="6" t="s">
        <v>16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6" t="s">
        <v>15</v>
      </c>
    </row>
    <row r="5" spans="1:32" ht="12.75">
      <c r="A5" s="5" t="s">
        <v>0</v>
      </c>
      <c r="B5" s="5"/>
      <c r="C5" s="6" t="s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6" t="s">
        <v>9</v>
      </c>
    </row>
    <row r="6" spans="1:32" ht="12.75">
      <c r="A6" s="2"/>
      <c r="B6" s="2"/>
      <c r="C6" s="7" t="s">
        <v>11</v>
      </c>
      <c r="D6" s="2"/>
      <c r="E6" s="8" t="s">
        <v>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2"/>
      <c r="X6" s="2"/>
      <c r="Y6" s="2"/>
      <c r="Z6" s="2"/>
      <c r="AA6" s="2"/>
      <c r="AB6" s="2"/>
      <c r="AC6" s="2"/>
      <c r="AD6" s="2"/>
      <c r="AE6" s="2"/>
      <c r="AF6" s="7" t="s">
        <v>11</v>
      </c>
    </row>
    <row r="7" spans="1:32" ht="12.75">
      <c r="A7" s="2"/>
      <c r="B7" s="2"/>
      <c r="C7" s="2"/>
      <c r="D7" s="2"/>
      <c r="E7" s="2"/>
      <c r="F7" s="2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1" customFormat="1" ht="12.75">
      <c r="A8" s="9"/>
      <c r="B8" s="9"/>
      <c r="C8" s="9"/>
      <c r="D8" s="9"/>
      <c r="E8" s="10" t="s">
        <v>14</v>
      </c>
      <c r="F8" s="9"/>
      <c r="G8" s="10">
        <v>2000</v>
      </c>
      <c r="H8" s="9"/>
      <c r="I8" s="10">
        <v>2001</v>
      </c>
      <c r="J8" s="9"/>
      <c r="K8" s="10">
        <v>2002</v>
      </c>
      <c r="L8" s="9"/>
      <c r="M8" s="10">
        <v>2003</v>
      </c>
      <c r="N8" s="10"/>
      <c r="O8" s="10">
        <v>2004</v>
      </c>
      <c r="P8" s="10"/>
      <c r="Q8" s="10">
        <v>2005</v>
      </c>
      <c r="R8" s="10"/>
      <c r="S8" s="10">
        <v>2006</v>
      </c>
      <c r="T8" s="10"/>
      <c r="U8" s="10">
        <v>2007</v>
      </c>
      <c r="V8" s="10"/>
      <c r="W8" s="10">
        <v>2008</v>
      </c>
      <c r="X8" s="10"/>
      <c r="Y8" s="10">
        <v>2009</v>
      </c>
      <c r="Z8" s="10"/>
      <c r="AA8" s="10">
        <v>2010</v>
      </c>
      <c r="AB8" s="10"/>
      <c r="AC8" s="10"/>
      <c r="AD8" s="10"/>
      <c r="AE8" s="9"/>
      <c r="AF8" s="9"/>
    </row>
    <row r="9" spans="1:3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5" t="s">
        <v>1</v>
      </c>
      <c r="B10" s="5"/>
      <c r="C10" s="3">
        <v>4860000</v>
      </c>
      <c r="D10" s="2"/>
      <c r="E10" s="11">
        <f>65000+65000+70000+75000</f>
        <v>275000</v>
      </c>
      <c r="F10" s="11"/>
      <c r="G10" s="12">
        <v>80000</v>
      </c>
      <c r="H10" s="11"/>
      <c r="I10" s="12">
        <v>80000</v>
      </c>
      <c r="J10" s="11"/>
      <c r="K10" s="12">
        <v>85000</v>
      </c>
      <c r="L10" s="11"/>
      <c r="M10" s="12">
        <v>90000</v>
      </c>
      <c r="N10" s="12"/>
      <c r="O10" s="12">
        <v>95000</v>
      </c>
      <c r="P10" s="11"/>
      <c r="Q10" s="11">
        <v>100000</v>
      </c>
      <c r="R10" s="11"/>
      <c r="S10" s="11">
        <v>110000</v>
      </c>
      <c r="T10" s="11"/>
      <c r="U10" s="11">
        <v>115000</v>
      </c>
      <c r="V10" s="11"/>
      <c r="W10" s="11">
        <v>120000</v>
      </c>
      <c r="X10" s="11"/>
      <c r="Y10" s="11">
        <v>125000</v>
      </c>
      <c r="Z10" s="11"/>
      <c r="AA10" s="11">
        <v>130000</v>
      </c>
      <c r="AB10" s="11"/>
      <c r="AC10" s="11"/>
      <c r="AD10" s="11"/>
      <c r="AE10" s="11"/>
      <c r="AF10" s="4">
        <f>C10-SUM(E10:AA10)</f>
        <v>3455000</v>
      </c>
    </row>
    <row r="11" spans="1:32" ht="12.75" hidden="1">
      <c r="A11" s="5"/>
      <c r="B11" s="5"/>
      <c r="C11" s="3"/>
      <c r="D11" s="2"/>
      <c r="E11" s="11"/>
      <c r="F11" s="11"/>
      <c r="G11" s="12"/>
      <c r="H11" s="11"/>
      <c r="I11" s="12"/>
      <c r="J11" s="11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3"/>
    </row>
    <row r="12" spans="1:32" ht="12.75">
      <c r="A12" s="5"/>
      <c r="B12" s="5"/>
      <c r="C12" s="3"/>
      <c r="D12" s="2"/>
      <c r="E12" s="11"/>
      <c r="F12" s="11"/>
      <c r="G12" s="12"/>
      <c r="H12" s="11"/>
      <c r="I12" s="12"/>
      <c r="J12" s="11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3"/>
    </row>
    <row r="13" spans="1:32" ht="12.75">
      <c r="A13" s="5" t="s">
        <v>2</v>
      </c>
      <c r="B13" s="5"/>
      <c r="C13" s="3">
        <v>10650000</v>
      </c>
      <c r="D13" s="2"/>
      <c r="E13" s="11">
        <v>160000</v>
      </c>
      <c r="F13" s="11"/>
      <c r="G13" s="12">
        <v>170000</v>
      </c>
      <c r="H13" s="11"/>
      <c r="I13" s="12">
        <v>175000</v>
      </c>
      <c r="J13" s="11"/>
      <c r="K13" s="12">
        <v>180000</v>
      </c>
      <c r="L13" s="11"/>
      <c r="M13" s="11">
        <v>190000</v>
      </c>
      <c r="N13" s="11"/>
      <c r="O13" s="11">
        <v>200000</v>
      </c>
      <c r="P13" s="11"/>
      <c r="Q13" s="11">
        <v>210000</v>
      </c>
      <c r="R13" s="11"/>
      <c r="S13" s="11">
        <v>215000</v>
      </c>
      <c r="T13" s="11"/>
      <c r="U13" s="11">
        <v>230000</v>
      </c>
      <c r="V13" s="11"/>
      <c r="W13" s="11">
        <v>240000</v>
      </c>
      <c r="X13" s="11"/>
      <c r="Y13" s="11">
        <v>250000</v>
      </c>
      <c r="Z13" s="11"/>
      <c r="AA13" s="11">
        <v>260000</v>
      </c>
      <c r="AB13" s="11"/>
      <c r="AC13" s="11"/>
      <c r="AD13" s="11"/>
      <c r="AE13" s="11"/>
      <c r="AF13" s="4">
        <f>C13-SUM(E13:AA13)</f>
        <v>8170000</v>
      </c>
    </row>
    <row r="14" spans="1:32" ht="12.75">
      <c r="A14" s="5"/>
      <c r="B14" s="5"/>
      <c r="C14" s="3"/>
      <c r="D14" s="2"/>
      <c r="E14" s="11"/>
      <c r="F14" s="11"/>
      <c r="G14" s="12"/>
      <c r="H14" s="11"/>
      <c r="I14" s="12"/>
      <c r="J14" s="11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3"/>
    </row>
    <row r="15" spans="1:32" ht="12.75">
      <c r="A15" s="5" t="s">
        <v>3</v>
      </c>
      <c r="B15" s="5"/>
      <c r="C15" s="3">
        <v>670000</v>
      </c>
      <c r="D15" s="2"/>
      <c r="E15" s="11"/>
      <c r="F15" s="11"/>
      <c r="G15" s="12"/>
      <c r="H15" s="11"/>
      <c r="I15" s="12">
        <v>9461</v>
      </c>
      <c r="J15" s="11"/>
      <c r="K15" s="12">
        <v>10045</v>
      </c>
      <c r="L15" s="11"/>
      <c r="M15" s="11">
        <v>10664</v>
      </c>
      <c r="N15" s="11"/>
      <c r="O15" s="11">
        <v>11322</v>
      </c>
      <c r="P15" s="11"/>
      <c r="Q15" s="14">
        <v>11667</v>
      </c>
      <c r="R15" s="11"/>
      <c r="S15" s="11">
        <v>12283</v>
      </c>
      <c r="T15" s="11"/>
      <c r="U15" s="11">
        <v>12932</v>
      </c>
      <c r="V15" s="11"/>
      <c r="W15" s="14">
        <v>13614</v>
      </c>
      <c r="X15" s="11"/>
      <c r="Y15" s="11">
        <v>14300</v>
      </c>
      <c r="Z15" s="11"/>
      <c r="AA15" s="11">
        <v>15000</v>
      </c>
      <c r="AB15" s="11"/>
      <c r="AC15" s="11"/>
      <c r="AD15" s="11"/>
      <c r="AE15" s="11"/>
      <c r="AF15" s="4">
        <f>C15-SUM(E15:AA15)</f>
        <v>548712</v>
      </c>
    </row>
    <row r="16" spans="1:32" ht="12.75">
      <c r="A16" s="5"/>
      <c r="B16" s="5"/>
      <c r="C16" s="3"/>
      <c r="D16" s="2"/>
      <c r="E16" s="11"/>
      <c r="F16" s="11"/>
      <c r="G16" s="12"/>
      <c r="H16" s="11"/>
      <c r="I16" s="12"/>
      <c r="J16" s="11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3"/>
    </row>
    <row r="17" spans="1:32" ht="12.75">
      <c r="A17" s="5" t="s">
        <v>4</v>
      </c>
      <c r="B17" s="5"/>
      <c r="C17" s="3">
        <v>33250000</v>
      </c>
      <c r="D17" s="2"/>
      <c r="E17" s="15"/>
      <c r="F17" s="15"/>
      <c r="G17" s="12"/>
      <c r="H17" s="11"/>
      <c r="I17" s="12"/>
      <c r="J17" s="11"/>
      <c r="K17" s="16">
        <f>5250000+4275000</f>
        <v>9525000</v>
      </c>
      <c r="L17" s="11"/>
      <c r="M17" s="12">
        <v>0</v>
      </c>
      <c r="N17" s="11"/>
      <c r="O17" s="11">
        <v>0</v>
      </c>
      <c r="P17" s="11"/>
      <c r="Q17" s="11">
        <v>0</v>
      </c>
      <c r="R17" s="11"/>
      <c r="S17" s="11">
        <v>0</v>
      </c>
      <c r="T17" s="11"/>
      <c r="U17" s="11">
        <v>50000</v>
      </c>
      <c r="V17" s="11"/>
      <c r="W17" s="11">
        <v>50000</v>
      </c>
      <c r="X17" s="11"/>
      <c r="Y17" s="11">
        <v>50000</v>
      </c>
      <c r="Z17" s="11"/>
      <c r="AA17" s="11">
        <v>50000</v>
      </c>
      <c r="AB17" s="11"/>
      <c r="AC17" s="11"/>
      <c r="AD17" s="11"/>
      <c r="AE17" s="11"/>
      <c r="AF17" s="4">
        <f>C17-SUM(E17:AA17)</f>
        <v>23525000</v>
      </c>
    </row>
    <row r="18" spans="1:32" ht="12.75">
      <c r="A18" s="5"/>
      <c r="B18" s="5"/>
      <c r="C18" s="3"/>
      <c r="D18" s="2"/>
      <c r="E18" s="11"/>
      <c r="F18" s="11"/>
      <c r="G18" s="12"/>
      <c r="H18" s="11"/>
      <c r="I18" s="12"/>
      <c r="J18" s="11"/>
      <c r="K18" s="12"/>
      <c r="L18" s="11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3"/>
    </row>
    <row r="19" spans="1:32" ht="12.75">
      <c r="A19" s="5" t="s">
        <v>12</v>
      </c>
      <c r="B19" s="5"/>
      <c r="C19" s="3">
        <v>4000000</v>
      </c>
      <c r="D19" s="2"/>
      <c r="E19" s="11"/>
      <c r="F19" s="11"/>
      <c r="G19" s="12"/>
      <c r="H19" s="11"/>
      <c r="I19" s="12"/>
      <c r="J19" s="11"/>
      <c r="K19" s="12">
        <v>5000</v>
      </c>
      <c r="L19" s="11"/>
      <c r="M19" s="12">
        <v>35000</v>
      </c>
      <c r="N19" s="11"/>
      <c r="O19" s="11">
        <v>35000</v>
      </c>
      <c r="P19" s="11"/>
      <c r="Q19" s="11">
        <v>35000</v>
      </c>
      <c r="R19" s="11"/>
      <c r="S19" s="11">
        <v>40000</v>
      </c>
      <c r="T19" s="11"/>
      <c r="U19" s="11">
        <v>40000</v>
      </c>
      <c r="V19" s="11"/>
      <c r="W19" s="11">
        <v>40000</v>
      </c>
      <c r="X19" s="11"/>
      <c r="Y19" s="11">
        <v>45000</v>
      </c>
      <c r="Z19" s="11"/>
      <c r="AA19" s="11">
        <v>45000</v>
      </c>
      <c r="AB19" s="11"/>
      <c r="AC19" s="11"/>
      <c r="AD19" s="11"/>
      <c r="AE19" s="11"/>
      <c r="AF19" s="4">
        <f>C19-SUM(W19:AA19)</f>
        <v>3870000</v>
      </c>
    </row>
    <row r="20" spans="1:32" ht="12.75">
      <c r="A20" s="5"/>
      <c r="B20" s="5"/>
      <c r="C20" s="3"/>
      <c r="D20" s="2"/>
      <c r="E20" s="11"/>
      <c r="F20" s="11"/>
      <c r="G20" s="12"/>
      <c r="H20" s="11"/>
      <c r="I20" s="12"/>
      <c r="J20" s="11"/>
      <c r="K20" s="12"/>
      <c r="L20" s="11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3"/>
    </row>
    <row r="21" spans="1:32" ht="12.75">
      <c r="A21" s="5" t="s">
        <v>17</v>
      </c>
      <c r="B21" s="5"/>
      <c r="C21" s="17">
        <v>35000000</v>
      </c>
      <c r="D21" s="2"/>
      <c r="E21" s="11"/>
      <c r="F21" s="11"/>
      <c r="G21" s="3"/>
      <c r="H21" s="11"/>
      <c r="I21" s="3"/>
      <c r="J21" s="11"/>
      <c r="K21" s="3"/>
      <c r="L21" s="11"/>
      <c r="M21" s="3"/>
      <c r="N21" s="11"/>
      <c r="O21" s="3"/>
      <c r="P21" s="11"/>
      <c r="Q21" s="3"/>
      <c r="R21" s="11"/>
      <c r="S21" s="3">
        <v>0</v>
      </c>
      <c r="T21" s="3"/>
      <c r="U21" s="3">
        <v>0</v>
      </c>
      <c r="V21" s="3"/>
      <c r="W21" s="11">
        <v>0</v>
      </c>
      <c r="X21" s="11"/>
      <c r="Y21" s="11">
        <v>4055000</v>
      </c>
      <c r="Z21" s="11"/>
      <c r="AA21" s="11">
        <v>8055000</v>
      </c>
      <c r="AB21" s="11"/>
      <c r="AC21" s="11"/>
      <c r="AD21" s="11"/>
      <c r="AE21" s="11"/>
      <c r="AF21" s="4">
        <f>C21-SUM(W21:AA21)</f>
        <v>22890000</v>
      </c>
    </row>
    <row r="22" spans="1:32" ht="12.75">
      <c r="A22" s="5"/>
      <c r="B22" s="5"/>
      <c r="C22" s="17"/>
      <c r="D22" s="2"/>
      <c r="E22" s="11"/>
      <c r="F22" s="11"/>
      <c r="G22" s="3"/>
      <c r="H22" s="11"/>
      <c r="I22" s="3"/>
      <c r="J22" s="11"/>
      <c r="K22" s="3"/>
      <c r="L22" s="11"/>
      <c r="M22" s="3"/>
      <c r="N22" s="11"/>
      <c r="O22" s="3"/>
      <c r="P22" s="11"/>
      <c r="Q22" s="3"/>
      <c r="R22" s="11"/>
      <c r="S22" s="3"/>
      <c r="T22" s="3"/>
      <c r="U22" s="3"/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4"/>
    </row>
    <row r="23" spans="1:32" ht="12.75">
      <c r="A23" s="5" t="s">
        <v>18</v>
      </c>
      <c r="B23" s="5"/>
      <c r="C23" s="17">
        <v>15000000</v>
      </c>
      <c r="D23" s="2"/>
      <c r="E23" s="11"/>
      <c r="F23" s="11"/>
      <c r="G23" s="3"/>
      <c r="H23" s="11"/>
      <c r="I23" s="3"/>
      <c r="J23" s="11"/>
      <c r="K23" s="3"/>
      <c r="L23" s="11"/>
      <c r="M23" s="3"/>
      <c r="N23" s="11"/>
      <c r="O23" s="3"/>
      <c r="P23" s="11"/>
      <c r="Q23" s="3"/>
      <c r="R23" s="11"/>
      <c r="S23" s="3"/>
      <c r="T23" s="3"/>
      <c r="U23" s="3">
        <v>0</v>
      </c>
      <c r="V23" s="3"/>
      <c r="W23" s="11">
        <v>0</v>
      </c>
      <c r="X23" s="11"/>
      <c r="Y23" s="11">
        <v>0</v>
      </c>
      <c r="Z23" s="11"/>
      <c r="AA23" s="11">
        <v>15000000</v>
      </c>
      <c r="AB23" s="11"/>
      <c r="AC23" s="11"/>
      <c r="AD23" s="11"/>
      <c r="AE23" s="11"/>
      <c r="AF23" s="4">
        <f>C23-SUM(W23:AA23)</f>
        <v>0</v>
      </c>
    </row>
    <row r="24" spans="1:32" ht="12.75">
      <c r="A24" s="5"/>
      <c r="B24" s="5"/>
      <c r="C24" s="17"/>
      <c r="D24" s="2"/>
      <c r="E24" s="11"/>
      <c r="F24" s="11"/>
      <c r="G24" s="3"/>
      <c r="H24" s="11"/>
      <c r="I24" s="3"/>
      <c r="J24" s="11"/>
      <c r="K24" s="3"/>
      <c r="L24" s="11"/>
      <c r="M24" s="3"/>
      <c r="N24" s="11"/>
      <c r="O24" s="3"/>
      <c r="P24" s="11"/>
      <c r="Q24" s="3"/>
      <c r="R24" s="11"/>
      <c r="S24" s="3"/>
      <c r="T24" s="3"/>
      <c r="U24" s="3"/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4"/>
    </row>
    <row r="25" spans="1:32" ht="12.75">
      <c r="A25" s="5" t="s">
        <v>19</v>
      </c>
      <c r="B25" s="5"/>
      <c r="C25" s="17">
        <v>3000000</v>
      </c>
      <c r="D25" s="2"/>
      <c r="E25" s="11"/>
      <c r="F25" s="11"/>
      <c r="G25" s="3"/>
      <c r="H25" s="11"/>
      <c r="I25" s="3"/>
      <c r="J25" s="11"/>
      <c r="K25" s="3"/>
      <c r="L25" s="11"/>
      <c r="M25" s="3"/>
      <c r="N25" s="11"/>
      <c r="O25" s="3"/>
      <c r="P25" s="11"/>
      <c r="Q25" s="3"/>
      <c r="R25" s="11"/>
      <c r="S25" s="3"/>
      <c r="T25" s="3"/>
      <c r="U25" s="3">
        <v>0</v>
      </c>
      <c r="V25" s="3"/>
      <c r="W25" s="11">
        <v>30000</v>
      </c>
      <c r="X25" s="11"/>
      <c r="Y25" s="11">
        <v>35000</v>
      </c>
      <c r="Z25" s="11"/>
      <c r="AA25" s="11">
        <v>35000</v>
      </c>
      <c r="AB25" s="11"/>
      <c r="AC25" s="11"/>
      <c r="AD25" s="11"/>
      <c r="AE25" s="11"/>
      <c r="AF25" s="4">
        <f>C25-(W25+Y25+AA25)</f>
        <v>2900000</v>
      </c>
    </row>
    <row r="26" spans="1:32" ht="12.75">
      <c r="A26" s="5"/>
      <c r="B26" s="5"/>
      <c r="C26" s="17"/>
      <c r="D26" s="2"/>
      <c r="E26" s="11"/>
      <c r="F26" s="11"/>
      <c r="G26" s="3"/>
      <c r="H26" s="11"/>
      <c r="I26" s="3"/>
      <c r="J26" s="11"/>
      <c r="K26" s="3"/>
      <c r="L26" s="11"/>
      <c r="M26" s="3"/>
      <c r="N26" s="11"/>
      <c r="O26" s="3"/>
      <c r="P26" s="11"/>
      <c r="Q26" s="3"/>
      <c r="R26" s="11"/>
      <c r="S26" s="3"/>
      <c r="T26" s="3"/>
      <c r="U26" s="3"/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4"/>
    </row>
    <row r="27" spans="1:32" ht="12.75">
      <c r="A27" s="5"/>
      <c r="B27" s="5"/>
      <c r="C27" s="17"/>
      <c r="D27" s="2"/>
      <c r="E27" s="11"/>
      <c r="F27" s="11"/>
      <c r="G27" s="3"/>
      <c r="H27" s="11"/>
      <c r="I27" s="3"/>
      <c r="J27" s="11"/>
      <c r="K27" s="3"/>
      <c r="L27" s="11"/>
      <c r="M27" s="3"/>
      <c r="N27" s="11"/>
      <c r="O27" s="3"/>
      <c r="P27" s="11"/>
      <c r="Q27" s="3"/>
      <c r="R27" s="11"/>
      <c r="S27" s="3"/>
      <c r="T27" s="3"/>
      <c r="U27" s="3"/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4"/>
    </row>
    <row r="28" spans="1:32" ht="12.75">
      <c r="A28" s="5" t="s">
        <v>20</v>
      </c>
      <c r="B28" s="5"/>
      <c r="C28" s="3"/>
      <c r="D28" s="2"/>
      <c r="E28" s="11"/>
      <c r="F28" s="11"/>
      <c r="G28" s="12"/>
      <c r="H28" s="11"/>
      <c r="I28" s="12"/>
      <c r="J28" s="11"/>
      <c r="K28" s="12"/>
      <c r="L28" s="11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3"/>
    </row>
    <row r="29" spans="1:32" ht="13.5" thickBot="1">
      <c r="A29" s="5" t="s">
        <v>21</v>
      </c>
      <c r="B29" s="5"/>
      <c r="C29" s="18">
        <f>SUM(C10:C25)</f>
        <v>106430000</v>
      </c>
      <c r="D29" s="2"/>
      <c r="E29" s="19"/>
      <c r="F29" s="11"/>
      <c r="G29" s="20"/>
      <c r="H29" s="11"/>
      <c r="I29" s="20"/>
      <c r="J29" s="11"/>
      <c r="K29" s="20"/>
      <c r="L29" s="11"/>
      <c r="M29" s="20"/>
      <c r="N29" s="11"/>
      <c r="O29" s="19"/>
      <c r="P29" s="11"/>
      <c r="Q29" s="19"/>
      <c r="R29" s="11"/>
      <c r="S29" s="19"/>
      <c r="T29" s="21"/>
      <c r="U29" s="19"/>
      <c r="V29" s="21"/>
      <c r="W29" s="19"/>
      <c r="X29" s="21"/>
      <c r="Y29" s="22"/>
      <c r="Z29" s="21"/>
      <c r="AA29" s="19"/>
      <c r="AB29" s="21"/>
      <c r="AC29" s="21"/>
      <c r="AD29" s="21"/>
      <c r="AE29" s="21"/>
      <c r="AF29" s="23"/>
    </row>
    <row r="30" spans="1:32" ht="14.25" thickBot="1" thickTop="1">
      <c r="A30" s="5"/>
      <c r="B30" s="5"/>
      <c r="C30" s="17"/>
      <c r="D30" s="2"/>
      <c r="E30" s="21"/>
      <c r="F30" s="11"/>
      <c r="G30" s="24"/>
      <c r="H30" s="11"/>
      <c r="I30" s="24"/>
      <c r="J30" s="11"/>
      <c r="K30" s="24"/>
      <c r="L30" s="11"/>
      <c r="M30" s="24"/>
      <c r="N30" s="11"/>
      <c r="O30" s="21"/>
      <c r="P30" s="11"/>
      <c r="Q30" s="21"/>
      <c r="R30" s="1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5">
        <f>SUM(AF10:AF29)</f>
        <v>65358712</v>
      </c>
    </row>
    <row r="31" spans="1:32" ht="13.5" thickTop="1">
      <c r="A31" s="5" t="s">
        <v>11</v>
      </c>
      <c r="B31" s="2"/>
      <c r="C31" s="3"/>
      <c r="D31" s="2"/>
      <c r="E31" s="11"/>
      <c r="F31" s="11"/>
      <c r="G31" s="12"/>
      <c r="H31" s="11"/>
      <c r="I31" s="12"/>
      <c r="J31" s="11"/>
      <c r="K31" s="1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"/>
    </row>
    <row r="32" spans="1:32" ht="12.75" hidden="1">
      <c r="A32" s="2"/>
      <c r="B32" s="2"/>
      <c r="C32" s="3"/>
      <c r="D32" s="2"/>
      <c r="E32" s="11"/>
      <c r="F32" s="11"/>
      <c r="G32" s="12"/>
      <c r="H32" s="11"/>
      <c r="I32" s="12"/>
      <c r="J32" s="11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"/>
    </row>
    <row r="33" spans="1:32" ht="12.75">
      <c r="A33" s="5" t="s">
        <v>23</v>
      </c>
      <c r="B33" s="5"/>
      <c r="C33" s="3"/>
      <c r="D33" s="2"/>
      <c r="E33" s="12">
        <f>SUM(E10:E17)</f>
        <v>435000</v>
      </c>
      <c r="F33" s="11"/>
      <c r="G33" s="12">
        <f>SUM(G10:G21)</f>
        <v>250000</v>
      </c>
      <c r="H33" s="11"/>
      <c r="I33" s="12">
        <f>SUM(I10:I21)</f>
        <v>264461</v>
      </c>
      <c r="J33" s="11"/>
      <c r="K33" s="12">
        <f>SUM(K10:K21)</f>
        <v>9805045</v>
      </c>
      <c r="L33" s="11"/>
      <c r="M33" s="12">
        <f>SUM(M10:M21)</f>
        <v>325664</v>
      </c>
      <c r="N33" s="11"/>
      <c r="O33" s="12">
        <f>SUM(O10:O21)</f>
        <v>341322</v>
      </c>
      <c r="P33" s="11"/>
      <c r="Q33" s="12">
        <f>SUM(Q10:Q21)</f>
        <v>356667</v>
      </c>
      <c r="R33" s="11"/>
      <c r="S33" s="12">
        <f>SUM(S10:S21)</f>
        <v>377283</v>
      </c>
      <c r="T33" s="12"/>
      <c r="U33" s="12">
        <f>SUM(U10:U29)</f>
        <v>447932</v>
      </c>
      <c r="V33" s="12"/>
      <c r="W33" s="11">
        <f>SUM(W10:W29)</f>
        <v>493614</v>
      </c>
      <c r="X33" s="11"/>
      <c r="Y33" s="11">
        <f>SUM(Y10:Y25)</f>
        <v>4574300</v>
      </c>
      <c r="Z33" s="11"/>
      <c r="AA33" s="11">
        <f>SUM(AA10:AA29)</f>
        <v>23590000</v>
      </c>
      <c r="AB33" s="11"/>
      <c r="AC33" s="11"/>
      <c r="AD33" s="11"/>
      <c r="AE33" s="11"/>
      <c r="AF33" s="26"/>
    </row>
    <row r="34" spans="1:32" ht="12.75">
      <c r="A34" s="2"/>
      <c r="B34" s="2"/>
      <c r="C34" s="2"/>
      <c r="D34" s="2"/>
      <c r="E34" s="2"/>
      <c r="F34" s="2"/>
      <c r="G34" s="4"/>
      <c r="H34" s="3"/>
      <c r="I34" s="4"/>
      <c r="J34" s="3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5"/>
      <c r="B35" s="2"/>
      <c r="C35" s="2"/>
      <c r="D35" s="2"/>
      <c r="E35" s="2"/>
      <c r="F35" s="2"/>
      <c r="G35" s="4"/>
      <c r="H35" s="3"/>
      <c r="I35" s="4"/>
      <c r="J35" s="3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5" t="s">
        <v>9</v>
      </c>
      <c r="B36" s="2"/>
      <c r="C36" s="3"/>
      <c r="D36" s="2"/>
      <c r="E36" s="11">
        <f>E33</f>
        <v>435000</v>
      </c>
      <c r="F36" s="2"/>
      <c r="G36" s="4">
        <f>G33+E36</f>
        <v>685000</v>
      </c>
      <c r="H36" s="3"/>
      <c r="I36" s="4">
        <f>+I33+G36</f>
        <v>949461</v>
      </c>
      <c r="J36" s="3"/>
      <c r="K36" s="4">
        <f>+K33+I36</f>
        <v>10754506</v>
      </c>
      <c r="L36" s="2"/>
      <c r="M36" s="3">
        <f>+M33+K36</f>
        <v>11080170</v>
      </c>
      <c r="N36" s="2"/>
      <c r="O36" s="3">
        <f>+O33+M36</f>
        <v>11421492</v>
      </c>
      <c r="P36" s="2"/>
      <c r="Q36" s="3">
        <f>+Q33+O36</f>
        <v>11778159</v>
      </c>
      <c r="R36" s="2"/>
      <c r="S36" s="3">
        <f>+S33+Q36</f>
        <v>12155442</v>
      </c>
      <c r="T36" s="3"/>
      <c r="U36" s="3">
        <f>+S36+U33</f>
        <v>12603374</v>
      </c>
      <c r="V36" s="3"/>
      <c r="W36" s="3">
        <f>+U36+W33</f>
        <v>13096988</v>
      </c>
      <c r="X36" s="3"/>
      <c r="Y36" s="3">
        <f>W36+Y33</f>
        <v>17671288</v>
      </c>
      <c r="Z36" s="3"/>
      <c r="AA36" s="3">
        <f>AA33+Y36</f>
        <v>41261288</v>
      </c>
      <c r="AB36" s="3"/>
      <c r="AC36" s="3"/>
      <c r="AD36" s="3"/>
      <c r="AE36" s="2"/>
      <c r="AF36" s="3"/>
    </row>
    <row r="37" spans="1:32" ht="12.75" hidden="1">
      <c r="A37" s="5"/>
      <c r="B37" s="5"/>
      <c r="C37" s="5"/>
      <c r="D37" s="2"/>
      <c r="E37" s="2"/>
      <c r="F37" s="2"/>
      <c r="G37" s="4"/>
      <c r="H37" s="3"/>
      <c r="I37" s="4"/>
      <c r="J37" s="3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 hidden="1">
      <c r="A38" s="5"/>
      <c r="B38" s="5"/>
      <c r="C38" s="5"/>
      <c r="D38" s="2"/>
      <c r="E38" s="2"/>
      <c r="F38" s="2"/>
      <c r="G38" s="4"/>
      <c r="H38" s="3"/>
      <c r="I38" s="4"/>
      <c r="J38" s="3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 hidden="1">
      <c r="A39" s="5"/>
      <c r="B39" s="2"/>
      <c r="C39" s="2"/>
      <c r="D39" s="2"/>
      <c r="E39" s="2"/>
      <c r="F39" s="2"/>
      <c r="G39" s="4"/>
      <c r="H39" s="3"/>
      <c r="I39" s="4"/>
      <c r="J39" s="3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5" t="s">
        <v>13</v>
      </c>
      <c r="B40" s="2"/>
      <c r="C40" s="2"/>
      <c r="D40" s="2"/>
      <c r="E40" s="2"/>
      <c r="F40" s="2"/>
      <c r="G40" s="4"/>
      <c r="H40" s="3"/>
      <c r="I40" s="4"/>
      <c r="J40" s="3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3"/>
    </row>
    <row r="41" spans="1:32" ht="12.75">
      <c r="A41" s="5" t="s">
        <v>8</v>
      </c>
      <c r="B41" s="2"/>
      <c r="C41" s="2"/>
      <c r="D41" s="2"/>
      <c r="E41" s="2"/>
      <c r="F41" s="2"/>
      <c r="G41" s="4"/>
      <c r="H41" s="3"/>
      <c r="I41" s="4"/>
      <c r="J41" s="3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2"/>
      <c r="B42" s="2"/>
      <c r="C42" s="2"/>
      <c r="D42" s="2"/>
      <c r="E42" s="2"/>
      <c r="F42" s="2"/>
      <c r="G42" s="4"/>
      <c r="H42" s="3"/>
      <c r="I42" s="4"/>
      <c r="J42" s="3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5" t="s">
        <v>22</v>
      </c>
      <c r="B43" s="2"/>
      <c r="C43" s="2"/>
      <c r="D43" s="2"/>
      <c r="E43" s="2"/>
      <c r="F43" s="2"/>
      <c r="G43" s="4"/>
      <c r="H43" s="3"/>
      <c r="I43" s="4"/>
      <c r="J43" s="3"/>
      <c r="K43" s="4"/>
      <c r="L43" s="2"/>
      <c r="M43" s="2"/>
      <c r="N43" s="2"/>
      <c r="O43" s="2"/>
      <c r="P43" s="2"/>
      <c r="Q43" s="2"/>
      <c r="R43" s="2"/>
      <c r="S43" s="17">
        <f>100000000-C29+S36</f>
        <v>5725442</v>
      </c>
      <c r="T43" s="17"/>
      <c r="U43" s="17">
        <f>100000000-C29+U36</f>
        <v>6173374</v>
      </c>
      <c r="V43" s="17"/>
      <c r="W43" s="17">
        <f>100000000-C29+W36</f>
        <v>6666988</v>
      </c>
      <c r="X43" s="17">
        <f>100000000-D29+X36</f>
        <v>100000000</v>
      </c>
      <c r="Y43" s="17">
        <f>100000000-C29+Y36</f>
        <v>11241288</v>
      </c>
      <c r="Z43" s="17">
        <f>100000000-D29+Z36</f>
        <v>100000000</v>
      </c>
      <c r="AA43" s="17">
        <f>100000000-C29+AA36</f>
        <v>34831288</v>
      </c>
      <c r="AB43" s="17"/>
      <c r="AC43" s="17"/>
      <c r="AD43" s="17"/>
      <c r="AE43" s="2"/>
      <c r="AF43" s="3"/>
    </row>
    <row r="44" spans="1:32" ht="12.75">
      <c r="A44" s="5" t="s">
        <v>8</v>
      </c>
      <c r="B44" s="2"/>
      <c r="C44" s="2"/>
      <c r="D44" s="2"/>
      <c r="E44" s="2"/>
      <c r="F44" s="2"/>
      <c r="G44" s="4"/>
      <c r="H44" s="3"/>
      <c r="I44" s="4"/>
      <c r="J44" s="3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22" ht="12.75">
      <c r="A45" s="2"/>
      <c r="B45" s="2"/>
      <c r="C45" s="2"/>
      <c r="D45" s="2"/>
      <c r="E45" s="2"/>
      <c r="F45" s="2"/>
      <c r="G45" s="4"/>
      <c r="H45" s="3"/>
      <c r="I45" s="4"/>
      <c r="J45" s="3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mergeCells count="1">
    <mergeCell ref="E6:S6"/>
  </mergeCells>
  <printOptions/>
  <pageMargins left="0.46" right="0.5" top="1" bottom="1" header="0.5" footer="0.5"/>
  <pageSetup horizontalDpi="600" verticalDpi="600" orientation="landscape" paperSize="5" scale="95" r:id="rId3"/>
  <headerFooter alignWithMargins="0">
    <oddHeader>&amp;R&amp;8 16075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DCHS/CSD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Tom</dc:creator>
  <cp:keywords/>
  <dc:description/>
  <cp:lastModifiedBy>Blossey</cp:lastModifiedBy>
  <cp:lastPrinted>2008-04-29T17:46:24Z</cp:lastPrinted>
  <dcterms:created xsi:type="dcterms:W3CDTF">2000-09-08T22:04:24Z</dcterms:created>
  <dcterms:modified xsi:type="dcterms:W3CDTF">2008-04-29T17:47:51Z</dcterms:modified>
  <cp:category/>
  <cp:version/>
  <cp:contentType/>
  <cp:contentStatus/>
</cp:coreProperties>
</file>