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'Sheet1'!$A$1:$J$304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<sst xmlns="http://schemas.openxmlformats.org/spreadsheetml/2006/main" count="434" uniqueCount="402">
  <si>
    <t>Fund Title</t>
  </si>
  <si>
    <t>Project</t>
  </si>
  <si>
    <t>Project Name</t>
  </si>
  <si>
    <t>2010</t>
  </si>
  <si>
    <t>2011</t>
  </si>
  <si>
    <t>2012</t>
  </si>
  <si>
    <t>2013</t>
  </si>
  <si>
    <t>2014</t>
  </si>
  <si>
    <t>Total</t>
  </si>
  <si>
    <t>3802/BC &amp; I 2001 BAN Proceeds</t>
  </si>
  <si>
    <t>380201</t>
  </si>
  <si>
    <t>TRANSFER TO FUND 3951 BAN</t>
  </si>
  <si>
    <t xml:space="preserve">          Total Fund 3802</t>
  </si>
  <si>
    <t>3803/LTD Tax GO BAN Redemption 01</t>
  </si>
  <si>
    <t>D12486</t>
  </si>
  <si>
    <t>LTD TAX GO BAN RDMPTN 01</t>
  </si>
  <si>
    <t xml:space="preserve">                 Total Fund 3803</t>
  </si>
  <si>
    <t>3795/HMC/MEI 04B Bond Proceeds</t>
  </si>
  <si>
    <t>D11236</t>
  </si>
  <si>
    <t>HMC/MEI 04B BND PROCEEDS</t>
  </si>
  <si>
    <t xml:space="preserve">  Total Fund 3795</t>
  </si>
  <si>
    <t>3490/FMD - Parks Facility Rehab</t>
  </si>
  <si>
    <t>349560</t>
  </si>
  <si>
    <t>SNOQUALMIE VALLEY TRAIL</t>
  </si>
  <si>
    <t>349034</t>
  </si>
  <si>
    <t>PLAY AREA REHAB</t>
  </si>
  <si>
    <t>349203</t>
  </si>
  <si>
    <t>DRAINAGE IMPROVEMENTS</t>
  </si>
  <si>
    <t>349302</t>
  </si>
  <si>
    <t>ARCHAEOLOGY IMPROVEMENTS</t>
  </si>
  <si>
    <t>349307</t>
  </si>
  <si>
    <t>WORK PROGRAM STAFFING</t>
  </si>
  <si>
    <t>349446</t>
  </si>
  <si>
    <t>MARYMOOR PK ELECT UPGRADE</t>
  </si>
  <si>
    <t>349558</t>
  </si>
  <si>
    <t>PARK ENTRY ENHANCEMENT</t>
  </si>
  <si>
    <t>349612</t>
  </si>
  <si>
    <t>MAJOR MAINT RESERVE STUDY</t>
  </si>
  <si>
    <t>349615</t>
  </si>
  <si>
    <t>COLEMAN PK/MT BAKER PK TR</t>
  </si>
  <si>
    <t xml:space="preserve"> </t>
  </si>
  <si>
    <t>349623</t>
  </si>
  <si>
    <t>MEADOWBROOK FARMS INTERPR</t>
  </si>
  <si>
    <t>349803</t>
  </si>
  <si>
    <t>ENUMCLAW FAIRGRND FEAS ST</t>
  </si>
  <si>
    <t>349304</t>
  </si>
  <si>
    <t>POOL SYSTEM IMPROVEMENTS</t>
  </si>
  <si>
    <t>349097</t>
  </si>
  <si>
    <t>BRIDGE &amp; TRESTLE REHAB</t>
  </si>
  <si>
    <t>349503</t>
  </si>
  <si>
    <t>MARYMOOR RESTRM REHAB</t>
  </si>
  <si>
    <t>349556</t>
  </si>
  <si>
    <t>KCAC PAINTING</t>
  </si>
  <si>
    <t>349525</t>
  </si>
  <si>
    <t>BALLFIELD REHABILITATION</t>
  </si>
  <si>
    <t>349447</t>
  </si>
  <si>
    <t>SYSTEMWIDE CAMPING IMPROV</t>
  </si>
  <si>
    <t>349603</t>
  </si>
  <si>
    <t>FEASIBILITY STUDIES</t>
  </si>
  <si>
    <t>349448</t>
  </si>
  <si>
    <t>SYSTEMWIDE RESTROOM IMPRO</t>
  </si>
  <si>
    <t xml:space="preserve">     Total Fund 3490</t>
  </si>
  <si>
    <t>PARKING LOT IMPROVE-3-LOTS</t>
  </si>
  <si>
    <t>3160/FMD-Parks, Rec, Open Space</t>
  </si>
  <si>
    <t>316009</t>
  </si>
  <si>
    <t>PRESTON-SNOQ TRAIL</t>
  </si>
  <si>
    <t>316125</t>
  </si>
  <si>
    <t>E LK SAMMAMISH LOAN PYMNT</t>
  </si>
  <si>
    <t>316210</t>
  </si>
  <si>
    <t>LAKEWOOD PARK DESIGN</t>
  </si>
  <si>
    <t>316219</t>
  </si>
  <si>
    <t>SKYKOMISH BASKETBALL CRT</t>
  </si>
  <si>
    <t>316312</t>
  </si>
  <si>
    <t>FEASIBILITY STUDIES-PARKS</t>
  </si>
  <si>
    <t>316404</t>
  </si>
  <si>
    <t>ARCHAEOLOGIST EVALUATION</t>
  </si>
  <si>
    <t>316414</t>
  </si>
  <si>
    <t>PK COMP PLAN UPDATE</t>
  </si>
  <si>
    <t>316441</t>
  </si>
  <si>
    <t>LANDSBURG-ENUMCLAW TRAIL</t>
  </si>
  <si>
    <t>316449</t>
  </si>
  <si>
    <t>SEAHURST ENVIRONMENTAL CT</t>
  </si>
  <si>
    <t>316509</t>
  </si>
  <si>
    <t>CECIL MOSES ESTUARY</t>
  </si>
  <si>
    <t>316702</t>
  </si>
  <si>
    <t>KC AQUATICS CTR VIDEO SYS</t>
  </si>
  <si>
    <t>316708</t>
  </si>
  <si>
    <t>BINGAMON PK TRAIL SIGNAGE</t>
  </si>
  <si>
    <t>316713</t>
  </si>
  <si>
    <t>EVERGREEN POOL IMPROVEMEN</t>
  </si>
  <si>
    <t>316717</t>
  </si>
  <si>
    <t>MT PEAK PARK ACQUISITION</t>
  </si>
  <si>
    <t>316802</t>
  </si>
  <si>
    <t>TRANSFER TO CITIES-ANNEX</t>
  </si>
  <si>
    <t>316806</t>
  </si>
  <si>
    <t>TWO RIVERS TRAIL</t>
  </si>
  <si>
    <t>316811</t>
  </si>
  <si>
    <t>MAINTENANCE FACILITY</t>
  </si>
  <si>
    <t>316814</t>
  </si>
  <si>
    <t>CITY OF ALGONA</t>
  </si>
  <si>
    <t>316816</t>
  </si>
  <si>
    <t>SPLASH POOL</t>
  </si>
  <si>
    <t>316926</t>
  </si>
  <si>
    <t>CEDAR RIVER TRAIL PAVING</t>
  </si>
  <si>
    <t>316969</t>
  </si>
  <si>
    <t>SOOS CREEK TRAIL PH II</t>
  </si>
  <si>
    <t>316065</t>
  </si>
  <si>
    <t>WW 2000 SITE MGMT PLAN</t>
  </si>
  <si>
    <t>316644</t>
  </si>
  <si>
    <t>COUGAR MOUNTAIN PHASE I D</t>
  </si>
  <si>
    <t>316556</t>
  </si>
  <si>
    <t>S COUNTY BALLFLD SPORT CR</t>
  </si>
  <si>
    <t>316444</t>
  </si>
  <si>
    <t>SOUTH KC TRAIL PLANNING</t>
  </si>
  <si>
    <t>316722</t>
  </si>
  <si>
    <t>DOCK REHAB &amp; REMOVAL</t>
  </si>
  <si>
    <t>D10346</t>
  </si>
  <si>
    <t>PARKS-316/PKS REC&amp;OPEN SP</t>
  </si>
  <si>
    <t xml:space="preserve">       Total Fund 3160</t>
  </si>
  <si>
    <t>3871/HMC Construction 1993</t>
  </si>
  <si>
    <t>D13229</t>
  </si>
  <si>
    <t>ORG 3229 DFLT</t>
  </si>
  <si>
    <t>668297</t>
  </si>
  <si>
    <t>KING COUNTY FINANCE CHRGS</t>
  </si>
  <si>
    <t xml:space="preserve">             Total Fund 3871</t>
  </si>
  <si>
    <t>3873/HMC Construction 93</t>
  </si>
  <si>
    <t>387302</t>
  </si>
  <si>
    <t>TRSNFR TO 3961/678431</t>
  </si>
  <si>
    <t>387305</t>
  </si>
  <si>
    <t>ENTRY IMP.B LEVEL TO VP 1</t>
  </si>
  <si>
    <t>387308</t>
  </si>
  <si>
    <t>SAFETY NETTING</t>
  </si>
  <si>
    <t xml:space="preserve">           Total Fund 3873</t>
  </si>
  <si>
    <t>3961/HMC Repair &amp; Replacement Fund</t>
  </si>
  <si>
    <t>678302</t>
  </si>
  <si>
    <t>ARBITRAGE</t>
  </si>
  <si>
    <t>678303</t>
  </si>
  <si>
    <t>ETHERNET INSTALLATION</t>
  </si>
  <si>
    <t>678368</t>
  </si>
  <si>
    <t>HMC: DATA COM CLOSETS</t>
  </si>
  <si>
    <t>678436</t>
  </si>
  <si>
    <t>EARTHQUAKE MITIGATION</t>
  </si>
  <si>
    <t>678444</t>
  </si>
  <si>
    <t>DISCHARGE PHARMACY EXPNSN</t>
  </si>
  <si>
    <t>678445</t>
  </si>
  <si>
    <t>ED MED TRMA AREA REV-ZNE4</t>
  </si>
  <si>
    <t>678457</t>
  </si>
  <si>
    <t>WH BASEMENT DRAINAGE IMPR</t>
  </si>
  <si>
    <t>678456</t>
  </si>
  <si>
    <t>E POWER EXPANSION</t>
  </si>
  <si>
    <t>678344</t>
  </si>
  <si>
    <t>HMC-ANESTHES OFFICE</t>
  </si>
  <si>
    <t>678438</t>
  </si>
  <si>
    <t>PRCHS/INSTLL 2-444 STRLZR</t>
  </si>
  <si>
    <t>678447</t>
  </si>
  <si>
    <t>INPTNT FLR UPGRADES-3EH</t>
  </si>
  <si>
    <t>678459</t>
  </si>
  <si>
    <t>GEH GAMMA KNIFE EXPANSION</t>
  </si>
  <si>
    <t>678461</t>
  </si>
  <si>
    <t>INPATIENT FLOOR UPGRADES</t>
  </si>
  <si>
    <t xml:space="preserve">                     Total Fund 3961</t>
  </si>
  <si>
    <t>358106</t>
  </si>
  <si>
    <t>T/T TO FUND 3160</t>
  </si>
  <si>
    <t>3581/Parks Capital Fund</t>
  </si>
  <si>
    <t xml:space="preserve">                  Total Fund 3581</t>
  </si>
  <si>
    <t>3523/LTGO BAN Redemption 2004B</t>
  </si>
  <si>
    <t>BN5001</t>
  </si>
  <si>
    <t>BAN REPAYMENT-OPEN SPACE</t>
  </si>
  <si>
    <t xml:space="preserve">            Total Fund 3523</t>
  </si>
  <si>
    <t>3169/Open Space Acq 97 Excess Earnings</t>
  </si>
  <si>
    <t>D10175</t>
  </si>
  <si>
    <t>DEFAULT</t>
  </si>
  <si>
    <t xml:space="preserve">                     Total Fund 3169</t>
  </si>
  <si>
    <t>3416/Cultrual Init 97 Excess Earnings</t>
  </si>
  <si>
    <t>D10162</t>
  </si>
  <si>
    <t xml:space="preserve">             Total Fund 3416</t>
  </si>
  <si>
    <t>3957/Gen Gov CIP 97 Excess Earnings</t>
  </si>
  <si>
    <t>D10164</t>
  </si>
  <si>
    <t xml:space="preserve">                  Total Fund 3957</t>
  </si>
  <si>
    <t>D13581</t>
  </si>
  <si>
    <t>PARKS CAPITAL DEFAULT</t>
  </si>
  <si>
    <t>316036</t>
  </si>
  <si>
    <t>PARKS CIP PREPLANNING</t>
  </si>
  <si>
    <t>316721</t>
  </si>
  <si>
    <t>PRESTON COMMUNITY CTR REH</t>
  </si>
  <si>
    <t>395548</t>
  </si>
  <si>
    <t>ORCAS BLDG TNT IMPROVE</t>
  </si>
  <si>
    <t>395755</t>
  </si>
  <si>
    <t>FED WAY PH PARK LOT LIGHT</t>
  </si>
  <si>
    <t>D17587</t>
  </si>
  <si>
    <t>BR&amp;R-NEW PROJECTS-DEFAULT</t>
  </si>
  <si>
    <t>395209</t>
  </si>
  <si>
    <t>KC OFFICE BUILDING FEASBL</t>
  </si>
  <si>
    <t>CH DOMESTIC SAFETY IMP</t>
  </si>
  <si>
    <t xml:space="preserve">                         Total Fund 3951</t>
  </si>
  <si>
    <t>ENERGY AUDITS</t>
  </si>
  <si>
    <t>PEDESTRIAN TUNNEL DESIGN</t>
  </si>
  <si>
    <t>P/JHS CONTINGENCY PROJECT</t>
  </si>
  <si>
    <t>DAJD OMP</t>
  </si>
  <si>
    <t>3310/Long Term Leaes</t>
  </si>
  <si>
    <t>667000</t>
  </si>
  <si>
    <t>PROP SVCS : L-T LEASES</t>
  </si>
  <si>
    <t>D03310</t>
  </si>
  <si>
    <t>BLDG MOD FUND 331 DEFAULT</t>
  </si>
  <si>
    <t xml:space="preserve">                        Total Fund 3310</t>
  </si>
  <si>
    <t>COM CENTER - RCECC</t>
  </si>
  <si>
    <t>LORA LAKE ACQUISITION</t>
  </si>
  <si>
    <t>395614</t>
  </si>
  <si>
    <t>GOAT HILL SE FACILITY</t>
  </si>
  <si>
    <t>395815</t>
  </si>
  <si>
    <t>DIST CT ISSAQUAH CONSTRUT</t>
  </si>
  <si>
    <t>Total Fund 3850</t>
  </si>
  <si>
    <t>RNTN BLDG BOND DEBT RTRMT</t>
  </si>
  <si>
    <t>3850/Renton Maintenance Facility</t>
  </si>
  <si>
    <t>3781/ITS Capital Fund</t>
  </si>
  <si>
    <t>378213</t>
  </si>
  <si>
    <t>WIRELESS NETWORKING</t>
  </si>
  <si>
    <t xml:space="preserve">                         Total Fund 3781</t>
  </si>
  <si>
    <t xml:space="preserve"> 3772/Technology Project 2007 Bond</t>
  </si>
  <si>
    <t>D15441</t>
  </si>
  <si>
    <t>TECHNOLOGY PROJ 2007 BND</t>
  </si>
  <si>
    <t xml:space="preserve">     Total Fund 3772</t>
  </si>
  <si>
    <t>3771/OIRM Capital Projects</t>
  </si>
  <si>
    <t>377141</t>
  </si>
  <si>
    <t>CRIMES CAPTURE SYS 3 UPGR</t>
  </si>
  <si>
    <t>377148</t>
  </si>
  <si>
    <t>DCHS CONTRACT MGMT SYSTEM</t>
  </si>
  <si>
    <t>377150</t>
  </si>
  <si>
    <t>E-911 DATABASE SYS UPGRAD</t>
  </si>
  <si>
    <t>377193</t>
  </si>
  <si>
    <t>SC INTERPRETER SCHEDULING</t>
  </si>
  <si>
    <t>D10105</t>
  </si>
  <si>
    <t>OIRM CAPITAL PROJECT DFLT</t>
  </si>
  <si>
    <t>377139</t>
  </si>
  <si>
    <t>Bus Continuity Data Ctr Operations</t>
  </si>
  <si>
    <t>377162</t>
  </si>
  <si>
    <t>Des-Fin-Psers</t>
  </si>
  <si>
    <t>377168</t>
  </si>
  <si>
    <t>Alt Workstn Replac</t>
  </si>
  <si>
    <t>377170</t>
  </si>
  <si>
    <t>Electronic Data Retrieval</t>
  </si>
  <si>
    <t>377197</t>
  </si>
  <si>
    <t>Peoplesoft Upgrade</t>
  </si>
  <si>
    <t xml:space="preserve">                 Total Fund 3771</t>
  </si>
  <si>
    <t>3473/Radio Comm Services CIP Fund</t>
  </si>
  <si>
    <t>D15080</t>
  </si>
  <si>
    <t>RADIO COMM-INFRASTCR RSV</t>
  </si>
  <si>
    <t xml:space="preserve">                        Total Fund 3473</t>
  </si>
  <si>
    <t>315189</t>
  </si>
  <si>
    <t>LOWER GREEN APD FLOWER</t>
  </si>
  <si>
    <t>315716</t>
  </si>
  <si>
    <t>BURIEN CFL</t>
  </si>
  <si>
    <t>315699</t>
  </si>
  <si>
    <t>TDR PROGRAM SUPPORT</t>
  </si>
  <si>
    <t>315413</t>
  </si>
  <si>
    <t>GREENWOOD PARK</t>
  </si>
  <si>
    <t>315432</t>
  </si>
  <si>
    <t>ST. MARKS GREENSPACE ADD</t>
  </si>
  <si>
    <t>315433</t>
  </si>
  <si>
    <t>THORNTON CREEK PARK 2 ADD</t>
  </si>
  <si>
    <t>315203</t>
  </si>
  <si>
    <t>MOUNT PEAK ADDITION</t>
  </si>
  <si>
    <t>315421</t>
  </si>
  <si>
    <t>SYLVAN WAY OPEN SPACE</t>
  </si>
  <si>
    <t>315190</t>
  </si>
  <si>
    <t>ENUMCLAW DAIRY PASTURE</t>
  </si>
  <si>
    <t>315183</t>
  </si>
  <si>
    <t>PARADISE VALLEY JUDD CR</t>
  </si>
  <si>
    <t>315720</t>
  </si>
  <si>
    <t>ENUMCLAW CFL</t>
  </si>
  <si>
    <t>315099</t>
  </si>
  <si>
    <t>CFL PROGRAM SUPPORT</t>
  </si>
  <si>
    <t>315100</t>
  </si>
  <si>
    <t>COUNTY CFL CONTINGENCY</t>
  </si>
  <si>
    <t>315136</t>
  </si>
  <si>
    <t>PARAMOUNT PARK ADDITION</t>
  </si>
  <si>
    <t>315411</t>
  </si>
  <si>
    <t>DUWAMISH/GEORGETOWN WATER</t>
  </si>
  <si>
    <t>315419</t>
  </si>
  <si>
    <t>URBAN CENTER PARKS</t>
  </si>
  <si>
    <t>315425</t>
  </si>
  <si>
    <t>BURKE GILMAN BALLARD LINK</t>
  </si>
  <si>
    <t>315426</t>
  </si>
  <si>
    <t>DISCOVERY PARK CAPEHART</t>
  </si>
  <si>
    <t>315429</t>
  </si>
  <si>
    <t>12TH AVE URBAN CNTR</t>
  </si>
  <si>
    <t>315711</t>
  </si>
  <si>
    <t>AUBURN CFL</t>
  </si>
  <si>
    <t>315728</t>
  </si>
  <si>
    <t>KENMORE CFL</t>
  </si>
  <si>
    <t>315737</t>
  </si>
  <si>
    <t>TUKWILA CFL</t>
  </si>
  <si>
    <t>Total Fund 3151</t>
  </si>
  <si>
    <t>047105</t>
  </si>
  <si>
    <t>RIVERS MAJOR MAINT</t>
  </si>
  <si>
    <t>047111</t>
  </si>
  <si>
    <t>FLOODWAY CORRIDOR RESTORA</t>
  </si>
  <si>
    <t>047107</t>
  </si>
  <si>
    <t>MILL CREEK FLOOD MGMT</t>
  </si>
  <si>
    <t xml:space="preserve">         Total Fund 3180</t>
  </si>
  <si>
    <t>CREDIT ENHANCEMENT</t>
  </si>
  <si>
    <t>Total Fund 3220</t>
  </si>
  <si>
    <t>Urban Habitat Reserve</t>
  </si>
  <si>
    <t>Total Fund 3403</t>
  </si>
  <si>
    <t>D03521</t>
  </si>
  <si>
    <t>OS County Projects Default</t>
  </si>
  <si>
    <t xml:space="preserve">              Total Fund 3521</t>
  </si>
  <si>
    <t>354101</t>
  </si>
  <si>
    <t>WHITE RVR/LAKELAND HILLS</t>
  </si>
  <si>
    <t xml:space="preserve">            Total Fund 3541</t>
  </si>
  <si>
    <t>D03543</t>
  </si>
  <si>
    <t>OS BLK DIAMOND DEFAULT</t>
  </si>
  <si>
    <t xml:space="preserve">                Total Fund 3543</t>
  </si>
  <si>
    <t>354803</t>
  </si>
  <si>
    <t>TIBBETS VALLEY TRAILHEAD</t>
  </si>
  <si>
    <t xml:space="preserve">         Total Fund 3548</t>
  </si>
  <si>
    <t>D03556</t>
  </si>
  <si>
    <t>OS REDMOND DEFAULT</t>
  </si>
  <si>
    <t xml:space="preserve">                 Total Fund 3556</t>
  </si>
  <si>
    <t>355801</t>
  </si>
  <si>
    <t>N SEA-TAC PRK - CITY SHAR</t>
  </si>
  <si>
    <t xml:space="preserve">             Total Fund 3558</t>
  </si>
  <si>
    <t>368116</t>
  </si>
  <si>
    <t>REET 1 TRANSFER TO 3160</t>
  </si>
  <si>
    <t>368149</t>
  </si>
  <si>
    <t>REET 1 TRANSFER TO 3490</t>
  </si>
  <si>
    <t>368152</t>
  </si>
  <si>
    <t>REET 1 TRANSFER TO 3522</t>
  </si>
  <si>
    <t>368184</t>
  </si>
  <si>
    <t>REET I DEBT SERVICE</t>
  </si>
  <si>
    <t xml:space="preserve">  Total Fund 3681</t>
  </si>
  <si>
    <t>368216</t>
  </si>
  <si>
    <t>REET 2 TRANSFER TO 3160</t>
  </si>
  <si>
    <t>368249</t>
  </si>
  <si>
    <t>REET 2 TRANSFER TO 3490</t>
  </si>
  <si>
    <t>368284</t>
  </si>
  <si>
    <t>REET II DEBT SERVICE</t>
  </si>
  <si>
    <t>3682AN</t>
  </si>
  <si>
    <t xml:space="preserve">  Total Fund 3682</t>
  </si>
  <si>
    <t>D14691</t>
  </si>
  <si>
    <t>TRNSF OF DEV CREDIT PROG</t>
  </si>
  <si>
    <t>TDR BANK</t>
  </si>
  <si>
    <t xml:space="preserve">  Total Fund 3691</t>
  </si>
  <si>
    <t>D03840</t>
  </si>
  <si>
    <t>DEFAULT FARMLAND PRESERVE</t>
  </si>
  <si>
    <t xml:space="preserve">                Total Fund 3840</t>
  </si>
  <si>
    <t>D16415</t>
  </si>
  <si>
    <t>AG PRESERV DEFAULT</t>
  </si>
  <si>
    <t xml:space="preserve">                   Total Fund 3842</t>
  </si>
  <si>
    <t>3691/TRNSF OF DEV CREDIT PROG</t>
  </si>
  <si>
    <t>3558/OS SEATAC PROJECTS SUBFND</t>
  </si>
  <si>
    <t>3556/OS REDMOND PROJTS SUBFUND</t>
  </si>
  <si>
    <t>3548/OS ISSAQUAH PROJTS SUBFND</t>
  </si>
  <si>
    <t>3543/OS BLK DIAMOND PJJ SUBFND</t>
  </si>
  <si>
    <t>3541/OS AUBURN PROJECTS SUBFND</t>
  </si>
  <si>
    <t>3521/Open Space KC Bond Funded Subfund</t>
  </si>
  <si>
    <t>3151/CONSERVATION FUTURES SUBFUND</t>
  </si>
  <si>
    <t>3220/Housing Opportunity Acquisition</t>
  </si>
  <si>
    <t>3403/Urban Restor &amp; Habitat</t>
  </si>
  <si>
    <t>3840/FARMLAND &amp; OPEN SPACE ACQ</t>
  </si>
  <si>
    <t>3842/FARMLAND CONSERVATN PROG</t>
  </si>
  <si>
    <t xml:space="preserve">                                                Total</t>
  </si>
  <si>
    <t>3180/SURFACE &amp; STRM WTR MGMT CNST</t>
  </si>
  <si>
    <t>VASHON HAZMAT CONTAINMENT</t>
  </si>
  <si>
    <t>RENTON B&amp;FUEL BLDG PAINT</t>
  </si>
  <si>
    <t>RENTON ENERGY PROJECT</t>
  </si>
  <si>
    <t>3681/REAL ESTATE EXCISE TAX #1</t>
  </si>
  <si>
    <t>3682/REAL ESTATE EXCISE TAX #2</t>
  </si>
  <si>
    <t>EMERGENCY CONTINGENCY</t>
  </si>
  <si>
    <t>316040</t>
  </si>
  <si>
    <t>EMERG CONTING FUND 3160</t>
  </si>
  <si>
    <t>316314</t>
  </si>
  <si>
    <t>OPPORTUNITY FUND</t>
  </si>
  <si>
    <t>316440</t>
  </si>
  <si>
    <t>REVENUE ENHANCEMENT PROJE</t>
  </si>
  <si>
    <t>316807</t>
  </si>
  <si>
    <t>DUTHIE HILL PARK IMPROVEM</t>
  </si>
  <si>
    <t>316723</t>
  </si>
  <si>
    <t>3471/ECS Levy Subfund</t>
  </si>
  <si>
    <t>347106</t>
  </si>
  <si>
    <t>ECS CENTRAL ALLOCATION</t>
  </si>
  <si>
    <t>D15687</t>
  </si>
  <si>
    <t>ECS LEVY DISTRIBUTION</t>
  </si>
  <si>
    <t xml:space="preserve">                Total Fund 3471</t>
  </si>
  <si>
    <t>Grand</t>
  </si>
  <si>
    <t>3951/Building Repair/Replacement Subfund</t>
  </si>
  <si>
    <t>387304</t>
  </si>
  <si>
    <t>ELEVATOR - VIEW PARK 1</t>
  </si>
  <si>
    <t>387307</t>
  </si>
  <si>
    <t>CRACK &amp; MOISTURE REPAIRS</t>
  </si>
  <si>
    <t>387309</t>
  </si>
  <si>
    <t>GATE CONTROL/PARK PAY SYS</t>
  </si>
  <si>
    <t>Attachment A - General Government Capital Improvement Program</t>
  </si>
  <si>
    <t>Attachment B - Roads Capital Improvement Program</t>
  </si>
  <si>
    <t>Attachment C - Wastewater Treatment Capital Improvement Program</t>
  </si>
  <si>
    <t>Attachment D - Surface Water Management Capital Improvement Program</t>
  </si>
  <si>
    <t>Attachment E - Major Maintenance Capital Improvement Program</t>
  </si>
  <si>
    <t>Attachment F - Solid Waste Capital Improvement Program</t>
  </si>
  <si>
    <t>Attachment G - Transit Capital Improvement Program</t>
  </si>
  <si>
    <t>349CP0</t>
  </si>
  <si>
    <t>Capital Project Oversight</t>
  </si>
  <si>
    <t>ATTACHMENT A:  GENERAL GOVERNMENT CAPITAL IMPROVEMENT PROGRAM 16733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</si>
</sst>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.0_);_(* \(#,##0.0\);_(* &quot;-&quot;??_);_(@_)"/>
    <numFmt numFmtId="166" formatCode="_(* #,##0_);_(* \(#,##0\);_(* &quot;-&quot;??_);_(@_)"/>
    <numFmt numFmtId="167" formatCode="0.00_);[Red]\(0.00\)"/>
    <numFmt numFmtId="168" formatCode="#,##0;[Red]\(#,##0\);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Accounting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6" fontId="0" fillId="0" borderId="10" xfId="42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66" fontId="0" fillId="0" borderId="0" xfId="42" applyNumberFormat="1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166" fontId="0" fillId="0" borderId="0" xfId="42" applyNumberFormat="1" applyFont="1" applyFill="1" applyAlignment="1">
      <alignment/>
    </xf>
    <xf numFmtId="164" fontId="4" fillId="0" borderId="0" xfId="0" applyNumberFormat="1" applyFont="1" applyFill="1" applyBorder="1" applyAlignment="1">
      <alignment wrapText="1"/>
    </xf>
    <xf numFmtId="0" fontId="4" fillId="0" borderId="14" xfId="55" applyFont="1" applyFill="1" applyBorder="1" applyAlignment="1">
      <alignment wrapText="1"/>
      <protection/>
    </xf>
    <xf numFmtId="0" fontId="0" fillId="0" borderId="15" xfId="0" applyFont="1" applyBorder="1" applyAlignment="1">
      <alignment/>
    </xf>
    <xf numFmtId="0" fontId="4" fillId="0" borderId="16" xfId="55" applyFont="1" applyFill="1" applyBorder="1" applyAlignment="1">
      <alignment wrapText="1"/>
      <protection/>
    </xf>
    <xf numFmtId="0" fontId="0" fillId="0" borderId="17" xfId="0" applyFont="1" applyBorder="1" applyAlignment="1">
      <alignment/>
    </xf>
    <xf numFmtId="0" fontId="5" fillId="0" borderId="18" xfId="56" applyFont="1" applyFill="1" applyBorder="1" applyAlignment="1">
      <alignment/>
      <protection/>
    </xf>
    <xf numFmtId="166" fontId="0" fillId="0" borderId="18" xfId="42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 quotePrefix="1">
      <alignment horizontal="center" wrapText="1"/>
    </xf>
    <xf numFmtId="0" fontId="0" fillId="0" borderId="20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0" fillId="0" borderId="13" xfId="0" applyNumberFormat="1" applyFont="1" applyFill="1" applyBorder="1" applyAlignment="1" quotePrefix="1">
      <alignment horizontal="center" wrapText="1"/>
    </xf>
    <xf numFmtId="0" fontId="0" fillId="0" borderId="21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 quotePrefix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166" fontId="1" fillId="0" borderId="22" xfId="42" applyNumberFormat="1" applyFont="1" applyFill="1" applyBorder="1" applyAlignment="1">
      <alignment/>
    </xf>
    <xf numFmtId="166" fontId="1" fillId="0" borderId="18" xfId="42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166" fontId="1" fillId="0" borderId="18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0" fontId="3" fillId="0" borderId="24" xfId="0" applyFont="1" applyFill="1" applyBorder="1" applyAlignment="1">
      <alignment/>
    </xf>
    <xf numFmtId="166" fontId="6" fillId="0" borderId="0" xfId="42" applyNumberFormat="1" applyFont="1" applyAlignment="1">
      <alignment/>
    </xf>
    <xf numFmtId="166" fontId="1" fillId="0" borderId="0" xfId="42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9" xfId="0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164" fontId="0" fillId="0" borderId="28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164" fontId="0" fillId="0" borderId="30" xfId="0" applyNumberFormat="1" applyFont="1" applyFill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6" fontId="1" fillId="0" borderId="15" xfId="0" applyNumberFormat="1" applyFont="1" applyBorder="1" applyAlignment="1">
      <alignment/>
    </xf>
    <xf numFmtId="166" fontId="1" fillId="0" borderId="2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166" fontId="0" fillId="0" borderId="18" xfId="42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6" fontId="0" fillId="0" borderId="15" xfId="42" applyNumberFormat="1" applyFont="1" applyBorder="1" applyAlignment="1">
      <alignment/>
    </xf>
    <xf numFmtId="166" fontId="0" fillId="0" borderId="17" xfId="42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 horizontal="center"/>
    </xf>
    <xf numFmtId="166" fontId="5" fillId="0" borderId="18" xfId="42" applyNumberFormat="1" applyFont="1" applyFill="1" applyBorder="1" applyAlignment="1">
      <alignment/>
    </xf>
    <xf numFmtId="166" fontId="1" fillId="0" borderId="19" xfId="42" applyNumberFormat="1" applyFont="1" applyFill="1" applyBorder="1" applyAlignment="1">
      <alignment horizontal="left" wrapText="1"/>
    </xf>
    <xf numFmtId="166" fontId="1" fillId="0" borderId="18" xfId="42" applyNumberFormat="1" applyFont="1" applyFill="1" applyBorder="1" applyAlignment="1">
      <alignment horizontal="left" wrapText="1"/>
    </xf>
    <xf numFmtId="166" fontId="1" fillId="0" borderId="20" xfId="42" applyNumberFormat="1" applyFont="1" applyFill="1" applyBorder="1" applyAlignment="1">
      <alignment horizontal="left" wrapText="1"/>
    </xf>
    <xf numFmtId="166" fontId="1" fillId="0" borderId="21" xfId="42" applyNumberFormat="1" applyFont="1" applyFill="1" applyBorder="1" applyAlignment="1">
      <alignment horizontal="left" wrapText="1"/>
    </xf>
    <xf numFmtId="166" fontId="1" fillId="0" borderId="22" xfId="42" applyNumberFormat="1" applyFont="1" applyFill="1" applyBorder="1" applyAlignment="1">
      <alignment horizontal="left" wrapText="1"/>
    </xf>
    <xf numFmtId="166" fontId="0" fillId="0" borderId="18" xfId="42" applyNumberFormat="1" applyFont="1" applyFill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8" xfId="42" applyNumberFormat="1" applyFont="1" applyFill="1" applyBorder="1" applyAlignment="1">
      <alignment horizontal="left"/>
    </xf>
    <xf numFmtId="166" fontId="1" fillId="0" borderId="19" xfId="42" applyNumberFormat="1" applyFont="1" applyFill="1" applyBorder="1" applyAlignment="1">
      <alignment/>
    </xf>
    <xf numFmtId="166" fontId="3" fillId="0" borderId="18" xfId="42" applyNumberFormat="1" applyFont="1" applyFill="1" applyBorder="1" applyAlignment="1">
      <alignment horizontal="center"/>
    </xf>
    <xf numFmtId="166" fontId="0" fillId="0" borderId="20" xfId="42" applyNumberFormat="1" applyFont="1" applyFill="1" applyBorder="1" applyAlignment="1">
      <alignment/>
    </xf>
    <xf numFmtId="166" fontId="0" fillId="0" borderId="21" xfId="42" applyNumberFormat="1" applyFont="1" applyFill="1" applyBorder="1" applyAlignment="1">
      <alignment/>
    </xf>
    <xf numFmtId="166" fontId="1" fillId="0" borderId="23" xfId="42" applyNumberFormat="1" applyFont="1" applyFill="1" applyBorder="1" applyAlignment="1">
      <alignment/>
    </xf>
    <xf numFmtId="166" fontId="1" fillId="0" borderId="20" xfId="42" applyNumberFormat="1" applyFont="1" applyBorder="1" applyAlignment="1">
      <alignment/>
    </xf>
    <xf numFmtId="166" fontId="1" fillId="0" borderId="10" xfId="42" applyNumberFormat="1" applyFont="1" applyFill="1" applyBorder="1" applyAlignment="1">
      <alignment/>
    </xf>
    <xf numFmtId="166" fontId="1" fillId="0" borderId="15" xfId="42" applyNumberFormat="1" applyFont="1" applyBorder="1" applyAlignment="1">
      <alignment/>
    </xf>
    <xf numFmtId="166" fontId="0" fillId="0" borderId="10" xfId="42" applyNumberFormat="1" applyFont="1" applyFill="1" applyBorder="1" applyAlignment="1">
      <alignment/>
    </xf>
    <xf numFmtId="166" fontId="1" fillId="0" borderId="18" xfId="42" applyNumberFormat="1" applyFont="1" applyBorder="1" applyAlignment="1">
      <alignment/>
    </xf>
    <xf numFmtId="166" fontId="0" fillId="0" borderId="18" xfId="42" applyNumberFormat="1" applyFont="1" applyFill="1" applyBorder="1" applyAlignment="1">
      <alignment horizontal="left"/>
    </xf>
    <xf numFmtId="166" fontId="0" fillId="0" borderId="20" xfId="42" applyNumberFormat="1" applyFont="1" applyBorder="1" applyAlignment="1">
      <alignment/>
    </xf>
    <xf numFmtId="166" fontId="0" fillId="0" borderId="21" xfId="42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20" xfId="42" applyNumberFormat="1" applyFont="1" applyBorder="1" applyAlignment="1">
      <alignment/>
    </xf>
    <xf numFmtId="166" fontId="0" fillId="0" borderId="21" xfId="42" applyNumberFormat="1" applyFont="1" applyBorder="1" applyAlignment="1">
      <alignment/>
    </xf>
    <xf numFmtId="166" fontId="0" fillId="0" borderId="22" xfId="42" applyNumberFormat="1" applyFont="1" applyBorder="1" applyAlignment="1">
      <alignment/>
    </xf>
    <xf numFmtId="166" fontId="1" fillId="0" borderId="22" xfId="42" applyNumberFormat="1" applyFont="1" applyBorder="1" applyAlignment="1">
      <alignment/>
    </xf>
    <xf numFmtId="166" fontId="1" fillId="0" borderId="21" xfId="42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32" xfId="55" applyFont="1" applyFill="1" applyBorder="1" applyAlignment="1">
      <alignment wrapText="1"/>
      <protection/>
    </xf>
    <xf numFmtId="0" fontId="4" fillId="0" borderId="33" xfId="55" applyFont="1" applyFill="1" applyBorder="1" applyAlignment="1">
      <alignment wrapText="1"/>
      <protection/>
    </xf>
    <xf numFmtId="0" fontId="5" fillId="0" borderId="19" xfId="55" applyFont="1" applyFill="1" applyBorder="1" applyAlignment="1">
      <alignment horizontal="right" wrapText="1"/>
      <protection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164" fontId="4" fillId="0" borderId="18" xfId="0" applyNumberFormat="1" applyFont="1" applyFill="1" applyBorder="1" applyAlignment="1">
      <alignment wrapText="1"/>
    </xf>
    <xf numFmtId="164" fontId="0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5" fillId="0" borderId="18" xfId="0" applyNumberFormat="1" applyFont="1" applyFill="1" applyBorder="1" applyAlignment="1">
      <alignment wrapText="1"/>
    </xf>
    <xf numFmtId="164" fontId="4" fillId="0" borderId="20" xfId="0" applyNumberFormat="1" applyFont="1" applyFill="1" applyBorder="1" applyAlignment="1">
      <alignment wrapText="1"/>
    </xf>
    <xf numFmtId="164" fontId="4" fillId="0" borderId="2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5" fillId="0" borderId="0" xfId="56" applyFont="1" applyFill="1" applyBorder="1" applyAlignment="1">
      <alignment horizontal="left"/>
      <protection/>
    </xf>
    <xf numFmtId="0" fontId="5" fillId="0" borderId="18" xfId="56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psedProjects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P\RECONCIL\2008\Phase%203%20-%20Files%20Reviewed%20by%20Analysts%20-%20Final\Copy%20of%203795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P\RECONCIL\2008\2008%20CIP%20REC%20Transmittal\Attachment%20C%20Wastewater\Attachment%20C%20Wastewat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P\RECONCIL\2008\2008%20CIP%20REC%20Transmittal\Attachment%20D%20SW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suo\Local%20Settings\Temporary%20Internet%20Files\Content.Outlook\KF5U2AXX\Attachment%20G%20Transit%20Capital%20Improvement%20Progr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P\RECONCIL\2008\2008%20CIP%20REC%20Transmittal\Attachment%20F%20Solid%20Waste\Attachment%20F%20Solid%20Waste%20Divi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P\RECONCIL\2008\2008%20CIP%20REC%20Transmittal\Attachment%20E%20MMR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P\RECONCIL\2008\2008%20CIP%20REC%20Transmittal\Attachment%20B%20Roa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Plan"/>
      <sheetName val="LapsedProjects"/>
      <sheetName val="3795E"/>
      <sheetName val="3795R"/>
    </sheetNames>
    <sheetDataSet>
      <sheetData sheetId="2">
        <row r="12">
          <cell r="M12">
            <v>-961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D16">
            <v>-6384451.16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4">
          <cell r="D54">
            <v>-926310.68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7">
          <cell r="D27">
            <v>-450000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D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3">
          <cell r="D33">
            <v>378555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0">
          <cell r="D50">
            <v>-25583101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4"/>
  <sheetViews>
    <sheetView tabSelected="1" view="pageLayout" workbookViewId="0" topLeftCell="A106">
      <selection activeCell="A1" sqref="A1"/>
    </sheetView>
  </sheetViews>
  <sheetFormatPr defaultColWidth="9.140625" defaultRowHeight="12.75"/>
  <cols>
    <col min="1" max="1" width="12.57421875" style="0" customWidth="1"/>
    <col min="3" max="3" width="48.140625" style="0" customWidth="1"/>
    <col min="4" max="4" width="14.57421875" style="11" bestFit="1" customWidth="1"/>
    <col min="10" max="10" width="14.00390625" style="0" bestFit="1" customWidth="1"/>
  </cols>
  <sheetData>
    <row r="1" spans="1:10" ht="12.75">
      <c r="A1" s="22" t="s">
        <v>401</v>
      </c>
      <c r="B1" s="23"/>
      <c r="C1" s="1"/>
      <c r="D1" s="24"/>
      <c r="E1" s="24"/>
      <c r="F1" s="24"/>
      <c r="G1" s="24"/>
      <c r="H1" s="24"/>
      <c r="I1" s="24"/>
      <c r="J1" s="24"/>
    </row>
    <row r="2" s="1" customFormat="1" ht="12.75">
      <c r="D2" s="24"/>
    </row>
    <row r="3" spans="1:10" s="4" customFormat="1" ht="12.75">
      <c r="A3" s="1"/>
      <c r="D3" s="110"/>
      <c r="J3" s="3" t="s">
        <v>384</v>
      </c>
    </row>
    <row r="4" spans="1:10" s="2" customFormat="1" ht="12.75">
      <c r="A4" s="16" t="s">
        <v>0</v>
      </c>
      <c r="B4" s="61" t="s">
        <v>1</v>
      </c>
      <c r="C4" s="116" t="s">
        <v>2</v>
      </c>
      <c r="D4" s="75">
        <v>2009</v>
      </c>
      <c r="E4" s="76" t="s">
        <v>3</v>
      </c>
      <c r="F4" s="76" t="s">
        <v>4</v>
      </c>
      <c r="G4" s="76" t="s">
        <v>5</v>
      </c>
      <c r="H4" s="76" t="s">
        <v>6</v>
      </c>
      <c r="I4" s="76" t="s">
        <v>7</v>
      </c>
      <c r="J4" s="76" t="s">
        <v>8</v>
      </c>
    </row>
    <row r="5" spans="1:10" ht="12.75">
      <c r="A5" s="137" t="s">
        <v>356</v>
      </c>
      <c r="B5" s="137"/>
      <c r="C5" s="138"/>
      <c r="D5" s="98"/>
      <c r="E5" s="76"/>
      <c r="F5" s="76"/>
      <c r="G5" s="76"/>
      <c r="H5" s="76"/>
      <c r="I5" s="76"/>
      <c r="J5" s="76"/>
    </row>
    <row r="6" spans="1:10" ht="12.75">
      <c r="A6" s="19"/>
      <c r="B6" s="117" t="s">
        <v>248</v>
      </c>
      <c r="C6" s="80" t="s">
        <v>249</v>
      </c>
      <c r="D6" s="81">
        <v>-38405</v>
      </c>
      <c r="E6" s="7"/>
      <c r="F6" s="7"/>
      <c r="G6" s="7"/>
      <c r="H6" s="7"/>
      <c r="I6" s="7"/>
      <c r="J6" s="7">
        <f>SUM(D6:I6)</f>
        <v>-38405</v>
      </c>
    </row>
    <row r="7" spans="1:10" ht="12.75">
      <c r="A7" s="19"/>
      <c r="B7" s="117" t="s">
        <v>250</v>
      </c>
      <c r="C7" s="80" t="s">
        <v>251</v>
      </c>
      <c r="D7" s="81">
        <v>-31520</v>
      </c>
      <c r="E7" s="7"/>
      <c r="F7" s="7"/>
      <c r="G7" s="7"/>
      <c r="H7" s="7"/>
      <c r="I7" s="7"/>
      <c r="J7" s="7">
        <f aca="true" t="shared" si="0" ref="J7:J36">SUM(D7:I7)</f>
        <v>-31520</v>
      </c>
    </row>
    <row r="8" spans="1:10" ht="12.75">
      <c r="A8" s="19"/>
      <c r="B8" s="117" t="s">
        <v>252</v>
      </c>
      <c r="C8" s="80" t="s">
        <v>253</v>
      </c>
      <c r="D8" s="81">
        <v>-26410</v>
      </c>
      <c r="E8" s="7"/>
      <c r="F8" s="7"/>
      <c r="G8" s="7"/>
      <c r="H8" s="7"/>
      <c r="I8" s="7"/>
      <c r="J8" s="7">
        <f t="shared" si="0"/>
        <v>-26410</v>
      </c>
    </row>
    <row r="9" spans="1:10" ht="12.75">
      <c r="A9" s="19"/>
      <c r="B9" s="117" t="s">
        <v>254</v>
      </c>
      <c r="C9" s="80" t="s">
        <v>255</v>
      </c>
      <c r="D9" s="81">
        <v>-4483</v>
      </c>
      <c r="E9" s="7"/>
      <c r="F9" s="7"/>
      <c r="G9" s="7"/>
      <c r="H9" s="7"/>
      <c r="I9" s="7"/>
      <c r="J9" s="7">
        <f t="shared" si="0"/>
        <v>-4483</v>
      </c>
    </row>
    <row r="10" spans="1:10" ht="12.75">
      <c r="A10" s="19"/>
      <c r="B10" s="117" t="s">
        <v>256</v>
      </c>
      <c r="C10" s="80" t="s">
        <v>257</v>
      </c>
      <c r="D10" s="81">
        <v>-2892</v>
      </c>
      <c r="E10" s="7"/>
      <c r="F10" s="7"/>
      <c r="G10" s="7"/>
      <c r="H10" s="7"/>
      <c r="I10" s="7"/>
      <c r="J10" s="7">
        <f t="shared" si="0"/>
        <v>-2892</v>
      </c>
    </row>
    <row r="11" spans="1:10" ht="12.75">
      <c r="A11" s="19"/>
      <c r="B11" s="117" t="s">
        <v>258</v>
      </c>
      <c r="C11" s="80" t="s">
        <v>259</v>
      </c>
      <c r="D11" s="81">
        <v>-1253</v>
      </c>
      <c r="E11" s="7"/>
      <c r="F11" s="7"/>
      <c r="G11" s="7"/>
      <c r="H11" s="7"/>
      <c r="I11" s="7"/>
      <c r="J11" s="7">
        <f t="shared" si="0"/>
        <v>-1253</v>
      </c>
    </row>
    <row r="12" spans="1:10" ht="12.75">
      <c r="A12" s="19"/>
      <c r="B12" s="117" t="s">
        <v>260</v>
      </c>
      <c r="C12" s="80" t="s">
        <v>261</v>
      </c>
      <c r="D12" s="81">
        <v>-257</v>
      </c>
      <c r="E12" s="7"/>
      <c r="F12" s="7"/>
      <c r="G12" s="7"/>
      <c r="H12" s="7"/>
      <c r="I12" s="7"/>
      <c r="J12" s="7">
        <f t="shared" si="0"/>
        <v>-257</v>
      </c>
    </row>
    <row r="13" spans="1:10" ht="12.75">
      <c r="A13" s="19"/>
      <c r="B13" s="117" t="s">
        <v>262</v>
      </c>
      <c r="C13" s="80" t="s">
        <v>263</v>
      </c>
      <c r="D13" s="81">
        <v>76</v>
      </c>
      <c r="E13" s="7"/>
      <c r="F13" s="7"/>
      <c r="G13" s="7"/>
      <c r="H13" s="7"/>
      <c r="I13" s="7"/>
      <c r="J13" s="7">
        <f t="shared" si="0"/>
        <v>76</v>
      </c>
    </row>
    <row r="14" spans="1:10" ht="12.75">
      <c r="A14" s="19"/>
      <c r="B14" s="117" t="s">
        <v>264</v>
      </c>
      <c r="C14" s="80" t="s">
        <v>265</v>
      </c>
      <c r="D14" s="81">
        <v>91</v>
      </c>
      <c r="E14" s="7"/>
      <c r="F14" s="7"/>
      <c r="G14" s="7"/>
      <c r="H14" s="7"/>
      <c r="I14" s="7"/>
      <c r="J14" s="7">
        <f t="shared" si="0"/>
        <v>91</v>
      </c>
    </row>
    <row r="15" spans="1:10" ht="12.75">
      <c r="A15" s="19"/>
      <c r="B15" s="117" t="s">
        <v>266</v>
      </c>
      <c r="C15" s="80" t="s">
        <v>267</v>
      </c>
      <c r="D15" s="81">
        <v>245</v>
      </c>
      <c r="E15" s="7"/>
      <c r="F15" s="7"/>
      <c r="G15" s="7"/>
      <c r="H15" s="7"/>
      <c r="I15" s="7"/>
      <c r="J15" s="7">
        <f t="shared" si="0"/>
        <v>245</v>
      </c>
    </row>
    <row r="16" spans="1:10" ht="12.75">
      <c r="A16" s="19"/>
      <c r="B16" s="117" t="s">
        <v>268</v>
      </c>
      <c r="C16" s="80" t="s">
        <v>269</v>
      </c>
      <c r="D16" s="81">
        <v>1553</v>
      </c>
      <c r="E16" s="7"/>
      <c r="F16" s="7"/>
      <c r="G16" s="7"/>
      <c r="H16" s="7"/>
      <c r="I16" s="7"/>
      <c r="J16" s="7">
        <f t="shared" si="0"/>
        <v>1553</v>
      </c>
    </row>
    <row r="17" spans="1:10" ht="12.75">
      <c r="A17" s="19"/>
      <c r="B17" s="117" t="s">
        <v>270</v>
      </c>
      <c r="C17" s="80" t="s">
        <v>271</v>
      </c>
      <c r="D17" s="81">
        <v>8267</v>
      </c>
      <c r="E17" s="7"/>
      <c r="F17" s="7"/>
      <c r="G17" s="7"/>
      <c r="H17" s="7"/>
      <c r="I17" s="7"/>
      <c r="J17" s="7">
        <f t="shared" si="0"/>
        <v>8267</v>
      </c>
    </row>
    <row r="18" spans="1:10" ht="13.5" thickBot="1">
      <c r="A18" s="19"/>
      <c r="B18" s="117" t="s">
        <v>272</v>
      </c>
      <c r="C18" s="80" t="s">
        <v>273</v>
      </c>
      <c r="D18" s="81">
        <v>94988</v>
      </c>
      <c r="E18" s="7"/>
      <c r="F18" s="7"/>
      <c r="G18" s="7"/>
      <c r="H18" s="7"/>
      <c r="I18" s="7"/>
      <c r="J18" s="7">
        <f t="shared" si="0"/>
        <v>94988</v>
      </c>
    </row>
    <row r="19" spans="1:10" ht="12.75">
      <c r="A19" s="118"/>
      <c r="B19" s="26" t="s">
        <v>274</v>
      </c>
      <c r="C19" s="119" t="s">
        <v>275</v>
      </c>
      <c r="D19" s="111">
        <v>-50000</v>
      </c>
      <c r="E19" s="27"/>
      <c r="F19" s="27"/>
      <c r="G19" s="27"/>
      <c r="H19" s="27"/>
      <c r="I19" s="27"/>
      <c r="J19" s="84">
        <f t="shared" si="0"/>
        <v>-50000</v>
      </c>
    </row>
    <row r="20" spans="1:10" ht="13.5" thickBot="1">
      <c r="A20" s="118"/>
      <c r="B20" s="28" t="s">
        <v>274</v>
      </c>
      <c r="C20" s="120" t="s">
        <v>275</v>
      </c>
      <c r="D20" s="112">
        <v>50000</v>
      </c>
      <c r="E20" s="29"/>
      <c r="F20" s="29"/>
      <c r="G20" s="29"/>
      <c r="H20" s="29"/>
      <c r="I20" s="29"/>
      <c r="J20" s="85">
        <f t="shared" si="0"/>
        <v>50000</v>
      </c>
    </row>
    <row r="21" spans="1:10" ht="12.75">
      <c r="A21" s="118"/>
      <c r="B21" s="26" t="s">
        <v>276</v>
      </c>
      <c r="C21" s="119" t="s">
        <v>277</v>
      </c>
      <c r="D21" s="111">
        <f>-D22</f>
        <v>-65000</v>
      </c>
      <c r="E21" s="27"/>
      <c r="F21" s="27"/>
      <c r="G21" s="27"/>
      <c r="H21" s="27"/>
      <c r="I21" s="27"/>
      <c r="J21" s="84">
        <f t="shared" si="0"/>
        <v>-65000</v>
      </c>
    </row>
    <row r="22" spans="1:10" ht="13.5" thickBot="1">
      <c r="A22" s="118"/>
      <c r="B22" s="28" t="s">
        <v>276</v>
      </c>
      <c r="C22" s="120" t="s">
        <v>277</v>
      </c>
      <c r="D22" s="112">
        <v>65000</v>
      </c>
      <c r="E22" s="29"/>
      <c r="F22" s="29"/>
      <c r="G22" s="29"/>
      <c r="H22" s="29"/>
      <c r="I22" s="29"/>
      <c r="J22" s="85">
        <f t="shared" si="0"/>
        <v>65000</v>
      </c>
    </row>
    <row r="23" spans="1:10" ht="12.75">
      <c r="A23" s="118"/>
      <c r="B23" s="26" t="s">
        <v>278</v>
      </c>
      <c r="C23" s="119" t="s">
        <v>279</v>
      </c>
      <c r="D23" s="111">
        <f>-D24</f>
        <v>-1900000</v>
      </c>
      <c r="E23" s="27"/>
      <c r="F23" s="27"/>
      <c r="G23" s="27"/>
      <c r="H23" s="27"/>
      <c r="I23" s="27"/>
      <c r="J23" s="84">
        <f t="shared" si="0"/>
        <v>-1900000</v>
      </c>
    </row>
    <row r="24" spans="1:10" ht="13.5" thickBot="1">
      <c r="A24" s="118"/>
      <c r="B24" s="28" t="s">
        <v>278</v>
      </c>
      <c r="C24" s="120" t="s">
        <v>279</v>
      </c>
      <c r="D24" s="112">
        <v>1900000</v>
      </c>
      <c r="E24" s="29"/>
      <c r="F24" s="29"/>
      <c r="G24" s="29"/>
      <c r="H24" s="29"/>
      <c r="I24" s="29"/>
      <c r="J24" s="85">
        <f t="shared" si="0"/>
        <v>1900000</v>
      </c>
    </row>
    <row r="25" spans="1:10" ht="12.75">
      <c r="A25" s="118"/>
      <c r="B25" s="26" t="s">
        <v>280</v>
      </c>
      <c r="C25" s="119" t="s">
        <v>281</v>
      </c>
      <c r="D25" s="111">
        <f>-D26</f>
        <v>-150000</v>
      </c>
      <c r="E25" s="27"/>
      <c r="F25" s="27"/>
      <c r="G25" s="27"/>
      <c r="H25" s="27"/>
      <c r="I25" s="27"/>
      <c r="J25" s="84">
        <f t="shared" si="0"/>
        <v>-150000</v>
      </c>
    </row>
    <row r="26" spans="1:10" ht="13.5" thickBot="1">
      <c r="A26" s="118"/>
      <c r="B26" s="28" t="s">
        <v>280</v>
      </c>
      <c r="C26" s="120" t="s">
        <v>281</v>
      </c>
      <c r="D26" s="112">
        <v>150000</v>
      </c>
      <c r="E26" s="29"/>
      <c r="F26" s="29"/>
      <c r="G26" s="29"/>
      <c r="H26" s="29"/>
      <c r="I26" s="29"/>
      <c r="J26" s="85">
        <f t="shared" si="0"/>
        <v>150000</v>
      </c>
    </row>
    <row r="27" spans="1:10" ht="12.75">
      <c r="A27" s="118"/>
      <c r="B27" s="26" t="s">
        <v>282</v>
      </c>
      <c r="C27" s="119" t="s">
        <v>283</v>
      </c>
      <c r="D27" s="111">
        <v>-4000000</v>
      </c>
      <c r="E27" s="27"/>
      <c r="F27" s="27"/>
      <c r="G27" s="27"/>
      <c r="H27" s="27"/>
      <c r="I27" s="27"/>
      <c r="J27" s="84">
        <f t="shared" si="0"/>
        <v>-4000000</v>
      </c>
    </row>
    <row r="28" spans="1:10" ht="13.5" thickBot="1">
      <c r="A28" s="118"/>
      <c r="B28" s="28" t="s">
        <v>282</v>
      </c>
      <c r="C28" s="120" t="s">
        <v>283</v>
      </c>
      <c r="D28" s="112">
        <v>4000000</v>
      </c>
      <c r="E28" s="29"/>
      <c r="F28" s="29"/>
      <c r="G28" s="29"/>
      <c r="H28" s="29"/>
      <c r="I28" s="29"/>
      <c r="J28" s="85">
        <f t="shared" si="0"/>
        <v>4000000</v>
      </c>
    </row>
    <row r="29" spans="1:10" ht="12.75">
      <c r="A29" s="118"/>
      <c r="B29" s="26" t="s">
        <v>284</v>
      </c>
      <c r="C29" s="119" t="s">
        <v>285</v>
      </c>
      <c r="D29" s="111">
        <f>-D30</f>
        <v>-500000</v>
      </c>
      <c r="E29" s="27"/>
      <c r="F29" s="27"/>
      <c r="G29" s="27"/>
      <c r="H29" s="27"/>
      <c r="I29" s="27"/>
      <c r="J29" s="84">
        <f t="shared" si="0"/>
        <v>-500000</v>
      </c>
    </row>
    <row r="30" spans="1:10" ht="13.5" thickBot="1">
      <c r="A30" s="118"/>
      <c r="B30" s="28" t="s">
        <v>284</v>
      </c>
      <c r="C30" s="120" t="s">
        <v>285</v>
      </c>
      <c r="D30" s="112">
        <v>500000</v>
      </c>
      <c r="E30" s="29"/>
      <c r="F30" s="29"/>
      <c r="G30" s="29"/>
      <c r="H30" s="29"/>
      <c r="I30" s="29"/>
      <c r="J30" s="85">
        <f t="shared" si="0"/>
        <v>500000</v>
      </c>
    </row>
    <row r="31" spans="1:10" ht="12.75">
      <c r="A31" s="118"/>
      <c r="B31" s="26" t="s">
        <v>286</v>
      </c>
      <c r="C31" s="119" t="s">
        <v>287</v>
      </c>
      <c r="D31" s="111">
        <f>-D32</f>
        <v>-69503</v>
      </c>
      <c r="E31" s="27"/>
      <c r="F31" s="27"/>
      <c r="G31" s="27"/>
      <c r="H31" s="27"/>
      <c r="I31" s="27"/>
      <c r="J31" s="84">
        <f t="shared" si="0"/>
        <v>-69503</v>
      </c>
    </row>
    <row r="32" spans="1:10" ht="13.5" thickBot="1">
      <c r="A32" s="118"/>
      <c r="B32" s="28" t="s">
        <v>286</v>
      </c>
      <c r="C32" s="120" t="s">
        <v>287</v>
      </c>
      <c r="D32" s="112">
        <v>69503</v>
      </c>
      <c r="E32" s="29"/>
      <c r="F32" s="29"/>
      <c r="G32" s="29"/>
      <c r="H32" s="29"/>
      <c r="I32" s="29"/>
      <c r="J32" s="85">
        <f t="shared" si="0"/>
        <v>69503</v>
      </c>
    </row>
    <row r="33" spans="1:10" ht="12.75">
      <c r="A33" s="118"/>
      <c r="B33" s="26" t="s">
        <v>288</v>
      </c>
      <c r="C33" s="119" t="s">
        <v>289</v>
      </c>
      <c r="D33" s="111">
        <f>-D34</f>
        <v>-200000</v>
      </c>
      <c r="E33" s="27"/>
      <c r="F33" s="27"/>
      <c r="G33" s="27"/>
      <c r="H33" s="27"/>
      <c r="I33" s="27"/>
      <c r="J33" s="84">
        <f t="shared" si="0"/>
        <v>-200000</v>
      </c>
    </row>
    <row r="34" spans="1:10" ht="13.5" thickBot="1">
      <c r="A34" s="118"/>
      <c r="B34" s="28" t="s">
        <v>288</v>
      </c>
      <c r="C34" s="120" t="s">
        <v>289</v>
      </c>
      <c r="D34" s="112">
        <v>200000</v>
      </c>
      <c r="E34" s="29"/>
      <c r="F34" s="29"/>
      <c r="G34" s="29"/>
      <c r="H34" s="29"/>
      <c r="I34" s="29"/>
      <c r="J34" s="85">
        <f t="shared" si="0"/>
        <v>200000</v>
      </c>
    </row>
    <row r="35" spans="1:10" ht="12.75">
      <c r="A35" s="118"/>
      <c r="B35" s="26" t="s">
        <v>290</v>
      </c>
      <c r="C35" s="119" t="s">
        <v>291</v>
      </c>
      <c r="D35" s="111">
        <f>-D36</f>
        <v>-75000</v>
      </c>
      <c r="E35" s="27"/>
      <c r="F35" s="27"/>
      <c r="G35" s="27"/>
      <c r="H35" s="27"/>
      <c r="I35" s="27"/>
      <c r="J35" s="84">
        <f t="shared" si="0"/>
        <v>-75000</v>
      </c>
    </row>
    <row r="36" spans="1:10" ht="13.5" thickBot="1">
      <c r="A36" s="118"/>
      <c r="B36" s="28" t="s">
        <v>290</v>
      </c>
      <c r="C36" s="120" t="s">
        <v>291</v>
      </c>
      <c r="D36" s="112">
        <v>75000</v>
      </c>
      <c r="E36" s="29"/>
      <c r="F36" s="29"/>
      <c r="G36" s="29"/>
      <c r="H36" s="29"/>
      <c r="I36" s="29"/>
      <c r="J36" s="85">
        <f t="shared" si="0"/>
        <v>75000</v>
      </c>
    </row>
    <row r="37" spans="1:10" ht="13.5" thickBot="1">
      <c r="A37" s="118"/>
      <c r="B37" s="118"/>
      <c r="C37" s="121" t="s">
        <v>292</v>
      </c>
      <c r="D37" s="113">
        <f>SUM(D6:D36)</f>
        <v>0</v>
      </c>
      <c r="E37" s="64"/>
      <c r="F37" s="64"/>
      <c r="G37" s="64"/>
      <c r="H37" s="64"/>
      <c r="I37" s="64"/>
      <c r="J37" s="86">
        <f>SUM(J6:J36)</f>
        <v>0</v>
      </c>
    </row>
    <row r="38" spans="1:10" s="2" customFormat="1" ht="12.75">
      <c r="A38" s="4"/>
      <c r="B38" s="12"/>
      <c r="C38" s="44"/>
      <c r="D38" s="98"/>
      <c r="E38" s="76"/>
      <c r="F38" s="76"/>
      <c r="G38" s="76"/>
      <c r="H38" s="76"/>
      <c r="I38" s="76"/>
      <c r="J38" s="87"/>
    </row>
    <row r="39" spans="1:10" s="2" customFormat="1" ht="12.75">
      <c r="A39" s="12" t="s">
        <v>63</v>
      </c>
      <c r="B39" s="12"/>
      <c r="C39" s="44"/>
      <c r="D39" s="98"/>
      <c r="E39" s="76"/>
      <c r="F39" s="76"/>
      <c r="G39" s="76"/>
      <c r="H39" s="76"/>
      <c r="I39" s="76"/>
      <c r="J39" s="87"/>
    </row>
    <row r="40" spans="1:10" ht="12.75">
      <c r="A40" s="19"/>
      <c r="B40" s="122" t="s">
        <v>64</v>
      </c>
      <c r="C40" s="123" t="s">
        <v>65</v>
      </c>
      <c r="D40" s="81">
        <v>-34480</v>
      </c>
      <c r="E40" s="7"/>
      <c r="F40" s="7"/>
      <c r="G40" s="7"/>
      <c r="H40" s="7"/>
      <c r="I40" s="7"/>
      <c r="J40" s="7">
        <f>SUM(D40:I40)</f>
        <v>-34480</v>
      </c>
    </row>
    <row r="41" spans="1:10" ht="12.75">
      <c r="A41" s="19"/>
      <c r="B41" s="117" t="s">
        <v>181</v>
      </c>
      <c r="C41" s="80" t="s">
        <v>182</v>
      </c>
      <c r="D41" s="81">
        <v>-10725</v>
      </c>
      <c r="E41" s="7"/>
      <c r="F41" s="7"/>
      <c r="G41" s="7"/>
      <c r="H41" s="7"/>
      <c r="I41" s="7"/>
      <c r="J41" s="7">
        <f>SUM(D41:I41)</f>
        <v>-10725</v>
      </c>
    </row>
    <row r="42" spans="1:10" ht="12.75">
      <c r="A42" s="19"/>
      <c r="B42" s="117" t="s">
        <v>66</v>
      </c>
      <c r="C42" s="80" t="s">
        <v>67</v>
      </c>
      <c r="D42" s="81">
        <v>-1556</v>
      </c>
      <c r="E42" s="7"/>
      <c r="F42" s="7"/>
      <c r="G42" s="7"/>
      <c r="H42" s="7"/>
      <c r="I42" s="7"/>
      <c r="J42" s="7">
        <f aca="true" t="shared" si="1" ref="J42:J73">SUM(D42:I42)</f>
        <v>-1556</v>
      </c>
    </row>
    <row r="43" spans="1:10" ht="12.75">
      <c r="A43" s="19"/>
      <c r="B43" s="117" t="s">
        <v>68</v>
      </c>
      <c r="C43" s="80" t="s">
        <v>69</v>
      </c>
      <c r="D43" s="81">
        <v>-10589</v>
      </c>
      <c r="E43" s="7"/>
      <c r="F43" s="7"/>
      <c r="G43" s="7"/>
      <c r="H43" s="7"/>
      <c r="I43" s="7"/>
      <c r="J43" s="7">
        <f t="shared" si="1"/>
        <v>-10589</v>
      </c>
    </row>
    <row r="44" spans="1:10" ht="12.75">
      <c r="A44" s="19"/>
      <c r="B44" s="117" t="s">
        <v>70</v>
      </c>
      <c r="C44" s="80" t="s">
        <v>71</v>
      </c>
      <c r="D44" s="81">
        <v>-3622</v>
      </c>
      <c r="E44" s="7"/>
      <c r="F44" s="7"/>
      <c r="G44" s="7"/>
      <c r="H44" s="7"/>
      <c r="I44" s="7"/>
      <c r="J44" s="7">
        <f t="shared" si="1"/>
        <v>-3622</v>
      </c>
    </row>
    <row r="45" spans="1:10" ht="12.75">
      <c r="A45" s="19"/>
      <c r="B45" s="117" t="s">
        <v>72</v>
      </c>
      <c r="C45" s="80" t="s">
        <v>73</v>
      </c>
      <c r="D45" s="81">
        <v>-858</v>
      </c>
      <c r="E45" s="7"/>
      <c r="F45" s="7"/>
      <c r="G45" s="7"/>
      <c r="H45" s="7"/>
      <c r="I45" s="7"/>
      <c r="J45" s="7">
        <f t="shared" si="1"/>
        <v>-858</v>
      </c>
    </row>
    <row r="46" spans="1:10" ht="12.75">
      <c r="A46" s="19"/>
      <c r="B46" s="117" t="s">
        <v>74</v>
      </c>
      <c r="C46" s="80" t="s">
        <v>75</v>
      </c>
      <c r="D46" s="81">
        <v>-3869</v>
      </c>
      <c r="E46" s="7"/>
      <c r="F46" s="7"/>
      <c r="G46" s="7"/>
      <c r="H46" s="7"/>
      <c r="I46" s="7"/>
      <c r="J46" s="7">
        <f t="shared" si="1"/>
        <v>-3869</v>
      </c>
    </row>
    <row r="47" spans="1:10" ht="12.75">
      <c r="A47" s="19"/>
      <c r="B47" s="117" t="s">
        <v>76</v>
      </c>
      <c r="C47" s="80" t="s">
        <v>77</v>
      </c>
      <c r="D47" s="81">
        <v>-1892</v>
      </c>
      <c r="E47" s="7"/>
      <c r="F47" s="7"/>
      <c r="G47" s="7"/>
      <c r="H47" s="7"/>
      <c r="I47" s="7"/>
      <c r="J47" s="7">
        <f t="shared" si="1"/>
        <v>-1892</v>
      </c>
    </row>
    <row r="48" spans="1:10" ht="12.75">
      <c r="A48" s="19"/>
      <c r="B48" s="117" t="s">
        <v>78</v>
      </c>
      <c r="C48" s="80" t="s">
        <v>79</v>
      </c>
      <c r="D48" s="81">
        <v>-179767</v>
      </c>
      <c r="E48" s="7"/>
      <c r="F48" s="7"/>
      <c r="G48" s="7"/>
      <c r="H48" s="7"/>
      <c r="I48" s="7"/>
      <c r="J48" s="7">
        <f t="shared" si="1"/>
        <v>-179767</v>
      </c>
    </row>
    <row r="49" spans="1:10" ht="12.75">
      <c r="A49" s="19"/>
      <c r="B49" s="117" t="s">
        <v>80</v>
      </c>
      <c r="C49" s="80" t="s">
        <v>81</v>
      </c>
      <c r="D49" s="81">
        <v>-281</v>
      </c>
      <c r="E49" s="7"/>
      <c r="F49" s="7"/>
      <c r="G49" s="7"/>
      <c r="H49" s="7"/>
      <c r="I49" s="7"/>
      <c r="J49" s="7">
        <f t="shared" si="1"/>
        <v>-281</v>
      </c>
    </row>
    <row r="50" spans="1:10" ht="12.75">
      <c r="A50" s="19"/>
      <c r="B50" s="117" t="s">
        <v>82</v>
      </c>
      <c r="C50" s="80" t="s">
        <v>83</v>
      </c>
      <c r="D50" s="81">
        <v>-163024</v>
      </c>
      <c r="E50" s="7"/>
      <c r="F50" s="7"/>
      <c r="G50" s="7"/>
      <c r="H50" s="7"/>
      <c r="I50" s="7"/>
      <c r="J50" s="7">
        <f t="shared" si="1"/>
        <v>-163024</v>
      </c>
    </row>
    <row r="51" spans="1:10" ht="12.75">
      <c r="A51" s="19"/>
      <c r="B51" s="117" t="s">
        <v>84</v>
      </c>
      <c r="C51" s="80" t="s">
        <v>85</v>
      </c>
      <c r="D51" s="81">
        <v>-10000</v>
      </c>
      <c r="E51" s="7"/>
      <c r="F51" s="7"/>
      <c r="G51" s="7"/>
      <c r="H51" s="7"/>
      <c r="I51" s="7"/>
      <c r="J51" s="7">
        <f t="shared" si="1"/>
        <v>-10000</v>
      </c>
    </row>
    <row r="52" spans="1:10" ht="12.75">
      <c r="A52" s="19"/>
      <c r="B52" s="117" t="s">
        <v>86</v>
      </c>
      <c r="C52" s="80" t="s">
        <v>87</v>
      </c>
      <c r="D52" s="81">
        <v>-1166</v>
      </c>
      <c r="E52" s="7"/>
      <c r="F52" s="7"/>
      <c r="G52" s="7"/>
      <c r="H52" s="7"/>
      <c r="I52" s="7"/>
      <c r="J52" s="7">
        <f t="shared" si="1"/>
        <v>-1166</v>
      </c>
    </row>
    <row r="53" spans="1:10" ht="12.75">
      <c r="A53" s="19"/>
      <c r="B53" s="117" t="s">
        <v>88</v>
      </c>
      <c r="C53" s="80" t="s">
        <v>89</v>
      </c>
      <c r="D53" s="81">
        <v>-39807</v>
      </c>
      <c r="E53" s="7"/>
      <c r="F53" s="7"/>
      <c r="G53" s="7"/>
      <c r="H53" s="7"/>
      <c r="I53" s="7"/>
      <c r="J53" s="7">
        <f t="shared" si="1"/>
        <v>-39807</v>
      </c>
    </row>
    <row r="54" spans="1:10" ht="12.75">
      <c r="A54" s="19"/>
      <c r="B54" s="117" t="s">
        <v>90</v>
      </c>
      <c r="C54" s="80" t="s">
        <v>91</v>
      </c>
      <c r="D54" s="81">
        <v>-4261</v>
      </c>
      <c r="E54" s="7"/>
      <c r="F54" s="7"/>
      <c r="G54" s="7"/>
      <c r="H54" s="7"/>
      <c r="I54" s="7"/>
      <c r="J54" s="7">
        <f t="shared" si="1"/>
        <v>-4261</v>
      </c>
    </row>
    <row r="55" spans="1:10" ht="12.75">
      <c r="A55" s="19"/>
      <c r="B55" s="117" t="s">
        <v>183</v>
      </c>
      <c r="C55" s="80" t="s">
        <v>184</v>
      </c>
      <c r="D55" s="81">
        <v>-18116</v>
      </c>
      <c r="E55" s="7"/>
      <c r="F55" s="7"/>
      <c r="G55" s="7"/>
      <c r="H55" s="7"/>
      <c r="I55" s="7"/>
      <c r="J55" s="7">
        <f t="shared" si="1"/>
        <v>-18116</v>
      </c>
    </row>
    <row r="56" spans="1:10" ht="12.75">
      <c r="A56" s="19"/>
      <c r="B56" s="117" t="s">
        <v>92</v>
      </c>
      <c r="C56" s="80" t="s">
        <v>93</v>
      </c>
      <c r="D56" s="81">
        <v>-1450000</v>
      </c>
      <c r="E56" s="7"/>
      <c r="F56" s="7"/>
      <c r="G56" s="7"/>
      <c r="H56" s="7"/>
      <c r="I56" s="7"/>
      <c r="J56" s="7">
        <f t="shared" si="1"/>
        <v>-1450000</v>
      </c>
    </row>
    <row r="57" spans="1:10" ht="12.75">
      <c r="A57" s="19"/>
      <c r="B57" s="117" t="s">
        <v>94</v>
      </c>
      <c r="C57" s="80" t="s">
        <v>95</v>
      </c>
      <c r="D57" s="81">
        <v>-58633</v>
      </c>
      <c r="E57" s="7"/>
      <c r="F57" s="7"/>
      <c r="G57" s="7"/>
      <c r="H57" s="7"/>
      <c r="I57" s="7"/>
      <c r="J57" s="7">
        <f t="shared" si="1"/>
        <v>-58633</v>
      </c>
    </row>
    <row r="58" spans="1:10" ht="12.75">
      <c r="A58" s="19"/>
      <c r="B58" s="117" t="s">
        <v>96</v>
      </c>
      <c r="C58" s="80" t="s">
        <v>97</v>
      </c>
      <c r="D58" s="81">
        <v>-134000</v>
      </c>
      <c r="E58" s="7"/>
      <c r="F58" s="7"/>
      <c r="G58" s="7"/>
      <c r="H58" s="7"/>
      <c r="I58" s="7"/>
      <c r="J58" s="7">
        <f t="shared" si="1"/>
        <v>-134000</v>
      </c>
    </row>
    <row r="59" spans="1:10" ht="12.75">
      <c r="A59" s="19"/>
      <c r="B59" s="117" t="s">
        <v>98</v>
      </c>
      <c r="C59" s="80" t="s">
        <v>99</v>
      </c>
      <c r="D59" s="81">
        <v>-44</v>
      </c>
      <c r="E59" s="7"/>
      <c r="F59" s="7"/>
      <c r="G59" s="7"/>
      <c r="H59" s="7"/>
      <c r="I59" s="7"/>
      <c r="J59" s="7">
        <f t="shared" si="1"/>
        <v>-44</v>
      </c>
    </row>
    <row r="60" spans="1:10" ht="12.75">
      <c r="A60" s="19"/>
      <c r="B60" s="117" t="s">
        <v>100</v>
      </c>
      <c r="C60" s="80" t="s">
        <v>101</v>
      </c>
      <c r="D60" s="81">
        <v>-15000</v>
      </c>
      <c r="E60" s="7"/>
      <c r="F60" s="7"/>
      <c r="G60" s="7"/>
      <c r="H60" s="7"/>
      <c r="I60" s="7"/>
      <c r="J60" s="7">
        <f t="shared" si="1"/>
        <v>-15000</v>
      </c>
    </row>
    <row r="61" spans="1:10" ht="12.75">
      <c r="A61" s="19"/>
      <c r="B61" s="117" t="s">
        <v>102</v>
      </c>
      <c r="C61" s="80" t="s">
        <v>103</v>
      </c>
      <c r="D61" s="81">
        <v>-1746</v>
      </c>
      <c r="E61" s="7"/>
      <c r="F61" s="7"/>
      <c r="G61" s="7"/>
      <c r="H61" s="7"/>
      <c r="I61" s="7"/>
      <c r="J61" s="7">
        <f t="shared" si="1"/>
        <v>-1746</v>
      </c>
    </row>
    <row r="62" spans="1:10" ht="12.75">
      <c r="A62" s="19"/>
      <c r="B62" s="117" t="s">
        <v>104</v>
      </c>
      <c r="C62" s="80" t="s">
        <v>105</v>
      </c>
      <c r="D62" s="81">
        <v>-212</v>
      </c>
      <c r="E62" s="7"/>
      <c r="F62" s="7"/>
      <c r="G62" s="7"/>
      <c r="H62" s="7"/>
      <c r="I62" s="7"/>
      <c r="J62" s="7">
        <f t="shared" si="1"/>
        <v>-212</v>
      </c>
    </row>
    <row r="63" spans="1:10" ht="12.75">
      <c r="A63" s="19"/>
      <c r="B63" s="117" t="s">
        <v>106</v>
      </c>
      <c r="C63" s="80" t="s">
        <v>107</v>
      </c>
      <c r="D63" s="81">
        <v>-2151</v>
      </c>
      <c r="E63" s="7"/>
      <c r="F63" s="7"/>
      <c r="G63" s="7"/>
      <c r="H63" s="7"/>
      <c r="I63" s="7"/>
      <c r="J63" s="7">
        <f t="shared" si="1"/>
        <v>-2151</v>
      </c>
    </row>
    <row r="64" spans="1:10" ht="12.75">
      <c r="A64" s="19"/>
      <c r="B64" s="117" t="s">
        <v>108</v>
      </c>
      <c r="C64" s="80" t="s">
        <v>109</v>
      </c>
      <c r="D64" s="81">
        <v>-21012</v>
      </c>
      <c r="E64" s="7"/>
      <c r="F64" s="7"/>
      <c r="G64" s="7"/>
      <c r="H64" s="7"/>
      <c r="I64" s="7"/>
      <c r="J64" s="7">
        <f t="shared" si="1"/>
        <v>-21012</v>
      </c>
    </row>
    <row r="65" spans="1:10" ht="12.75">
      <c r="A65" s="19"/>
      <c r="B65" s="117" t="s">
        <v>110</v>
      </c>
      <c r="C65" s="80" t="s">
        <v>111</v>
      </c>
      <c r="D65" s="81">
        <v>-35065</v>
      </c>
      <c r="E65" s="7"/>
      <c r="F65" s="7"/>
      <c r="G65" s="7"/>
      <c r="H65" s="7"/>
      <c r="I65" s="7"/>
      <c r="J65" s="7">
        <f t="shared" si="1"/>
        <v>-35065</v>
      </c>
    </row>
    <row r="66" spans="1:10" ht="12.75">
      <c r="A66" s="19"/>
      <c r="B66" s="117" t="s">
        <v>112</v>
      </c>
      <c r="C66" s="80" t="s">
        <v>113</v>
      </c>
      <c r="D66" s="81">
        <v>-9506</v>
      </c>
      <c r="E66" s="7"/>
      <c r="F66" s="7"/>
      <c r="G66" s="7"/>
      <c r="H66" s="7"/>
      <c r="I66" s="7"/>
      <c r="J66" s="7">
        <f t="shared" si="1"/>
        <v>-9506</v>
      </c>
    </row>
    <row r="67" spans="1:10" ht="12.75">
      <c r="A67" s="19"/>
      <c r="B67" s="117" t="s">
        <v>114</v>
      </c>
      <c r="C67" s="80" t="s">
        <v>115</v>
      </c>
      <c r="D67" s="81">
        <v>-220138</v>
      </c>
      <c r="E67" s="7"/>
      <c r="F67" s="7"/>
      <c r="G67" s="7"/>
      <c r="H67" s="7"/>
      <c r="I67" s="7"/>
      <c r="J67" s="7">
        <f t="shared" si="1"/>
        <v>-220138</v>
      </c>
    </row>
    <row r="68" spans="1:10" ht="12.75">
      <c r="A68" s="19"/>
      <c r="B68" s="117" t="s">
        <v>116</v>
      </c>
      <c r="C68" s="80" t="s">
        <v>117</v>
      </c>
      <c r="D68" s="81">
        <v>-16960</v>
      </c>
      <c r="E68" s="7"/>
      <c r="F68" s="7"/>
      <c r="G68" s="7"/>
      <c r="H68" s="7"/>
      <c r="I68" s="7"/>
      <c r="J68" s="7">
        <f t="shared" si="1"/>
        <v>-16960</v>
      </c>
    </row>
    <row r="69" spans="1:10" ht="12.75">
      <c r="A69" s="19"/>
      <c r="B69" s="117" t="s">
        <v>369</v>
      </c>
      <c r="C69" s="80" t="s">
        <v>370</v>
      </c>
      <c r="D69" s="81">
        <v>-75000</v>
      </c>
      <c r="E69" s="7"/>
      <c r="F69" s="7"/>
      <c r="G69" s="7"/>
      <c r="H69" s="7"/>
      <c r="I69" s="7"/>
      <c r="J69" s="7">
        <f t="shared" si="1"/>
        <v>-75000</v>
      </c>
    </row>
    <row r="70" spans="1:10" ht="12.75">
      <c r="A70" s="19"/>
      <c r="B70" s="117" t="s">
        <v>371</v>
      </c>
      <c r="C70" s="80" t="s">
        <v>372</v>
      </c>
      <c r="D70" s="81">
        <v>-74000</v>
      </c>
      <c r="E70" s="7"/>
      <c r="F70" s="7"/>
      <c r="G70" s="7"/>
      <c r="H70" s="7"/>
      <c r="I70" s="7"/>
      <c r="J70" s="7">
        <f t="shared" si="1"/>
        <v>-74000</v>
      </c>
    </row>
    <row r="71" spans="1:10" ht="12.75">
      <c r="A71" s="19"/>
      <c r="B71" s="117" t="s">
        <v>373</v>
      </c>
      <c r="C71" s="80" t="s">
        <v>374</v>
      </c>
      <c r="D71" s="81">
        <v>-62000</v>
      </c>
      <c r="E71" s="7"/>
      <c r="F71" s="7"/>
      <c r="G71" s="7"/>
      <c r="H71" s="7"/>
      <c r="I71" s="7"/>
      <c r="J71" s="7">
        <f t="shared" si="1"/>
        <v>-62000</v>
      </c>
    </row>
    <row r="72" spans="1:10" ht="12.75">
      <c r="A72" s="19"/>
      <c r="B72" s="117" t="s">
        <v>375</v>
      </c>
      <c r="C72" s="80" t="s">
        <v>376</v>
      </c>
      <c r="D72" s="81">
        <v>-60780</v>
      </c>
      <c r="E72" s="7"/>
      <c r="F72" s="7"/>
      <c r="G72" s="7"/>
      <c r="H72" s="7"/>
      <c r="I72" s="7"/>
      <c r="J72" s="7">
        <f t="shared" si="1"/>
        <v>-60780</v>
      </c>
    </row>
    <row r="73" spans="1:10" ht="13.5" thickBot="1">
      <c r="A73" s="19"/>
      <c r="B73" s="117" t="s">
        <v>377</v>
      </c>
      <c r="C73" s="80" t="s">
        <v>25</v>
      </c>
      <c r="D73" s="81">
        <v>-80000</v>
      </c>
      <c r="E73" s="7"/>
      <c r="F73" s="7"/>
      <c r="G73" s="7"/>
      <c r="H73" s="7"/>
      <c r="I73" s="7"/>
      <c r="J73" s="7">
        <f t="shared" si="1"/>
        <v>-80000</v>
      </c>
    </row>
    <row r="74" spans="1:10" s="5" customFormat="1" ht="13.5" thickBot="1">
      <c r="A74" s="17"/>
      <c r="B74" s="17"/>
      <c r="C74" s="124" t="s">
        <v>118</v>
      </c>
      <c r="D74" s="114">
        <f>SUM(D40:D73)</f>
        <v>-2800260</v>
      </c>
      <c r="E74" s="8"/>
      <c r="F74" s="8"/>
      <c r="G74" s="8"/>
      <c r="H74" s="8"/>
      <c r="I74" s="8"/>
      <c r="J74" s="9">
        <f>SUM(J40:J73)</f>
        <v>-2800260</v>
      </c>
    </row>
    <row r="75" spans="1:10" s="2" customFormat="1" ht="12.75">
      <c r="A75" s="4"/>
      <c r="B75" s="12"/>
      <c r="C75" s="44"/>
      <c r="D75" s="98"/>
      <c r="E75" s="76"/>
      <c r="F75" s="76"/>
      <c r="G75" s="76"/>
      <c r="H75" s="76"/>
      <c r="I75" s="76"/>
      <c r="J75" s="87"/>
    </row>
    <row r="76" spans="1:10" s="2" customFormat="1" ht="12.75">
      <c r="A76" s="12" t="s">
        <v>169</v>
      </c>
      <c r="B76" s="12"/>
      <c r="C76" s="44"/>
      <c r="D76" s="98"/>
      <c r="E76" s="76"/>
      <c r="F76" s="76"/>
      <c r="G76" s="76"/>
      <c r="H76" s="76"/>
      <c r="I76" s="76"/>
      <c r="J76" s="87"/>
    </row>
    <row r="77" spans="1:10" ht="13.5" thickBot="1">
      <c r="A77" s="19"/>
      <c r="B77" s="117" t="s">
        <v>170</v>
      </c>
      <c r="C77" s="80" t="s">
        <v>171</v>
      </c>
      <c r="D77" s="81">
        <v>17</v>
      </c>
      <c r="E77" s="7"/>
      <c r="F77" s="7"/>
      <c r="G77" s="7"/>
      <c r="H77" s="7"/>
      <c r="I77" s="7"/>
      <c r="J77" s="7">
        <f>SUM(D77:I77)</f>
        <v>17</v>
      </c>
    </row>
    <row r="78" spans="1:10" s="5" customFormat="1" ht="13.5" thickBot="1">
      <c r="A78" s="17"/>
      <c r="B78" s="17"/>
      <c r="C78" s="124" t="s">
        <v>172</v>
      </c>
      <c r="D78" s="114">
        <f>SUM(D77)</f>
        <v>17</v>
      </c>
      <c r="E78" s="8"/>
      <c r="F78" s="8"/>
      <c r="G78" s="8"/>
      <c r="H78" s="8"/>
      <c r="I78" s="8"/>
      <c r="J78" s="9">
        <f>SUM(J77)</f>
        <v>17</v>
      </c>
    </row>
    <row r="79" spans="1:10" s="2" customFormat="1" ht="12.75">
      <c r="A79" s="4"/>
      <c r="B79" s="3"/>
      <c r="C79" s="44"/>
      <c r="D79" s="98"/>
      <c r="E79" s="76"/>
      <c r="F79" s="76"/>
      <c r="G79" s="76"/>
      <c r="H79" s="76"/>
      <c r="I79" s="76"/>
      <c r="J79" s="87"/>
    </row>
    <row r="80" spans="1:10" s="1" customFormat="1" ht="12.75">
      <c r="A80" s="139" t="s">
        <v>362</v>
      </c>
      <c r="B80" s="139"/>
      <c r="C80" s="140"/>
      <c r="D80" s="88"/>
      <c r="E80" s="30"/>
      <c r="F80" s="30"/>
      <c r="G80" s="30"/>
      <c r="H80" s="30"/>
      <c r="I80" s="30"/>
      <c r="J80" s="88">
        <f>SUM(D80:I80)</f>
        <v>0</v>
      </c>
    </row>
    <row r="81" spans="1:10" ht="12.75">
      <c r="A81" s="19"/>
      <c r="B81" s="117" t="s">
        <v>293</v>
      </c>
      <c r="C81" s="80" t="s">
        <v>294</v>
      </c>
      <c r="D81" s="81">
        <v>-148626</v>
      </c>
      <c r="E81" s="7"/>
      <c r="F81" s="7"/>
      <c r="G81" s="7"/>
      <c r="H81" s="7"/>
      <c r="I81" s="7"/>
      <c r="J81" s="7">
        <f>SUM(D81:I81)</f>
        <v>-148626</v>
      </c>
    </row>
    <row r="82" spans="1:10" ht="12.75">
      <c r="A82" s="19"/>
      <c r="B82" s="117" t="s">
        <v>295</v>
      </c>
      <c r="C82" s="80" t="s">
        <v>296</v>
      </c>
      <c r="D82" s="81">
        <f>2292+138032</f>
        <v>140324</v>
      </c>
      <c r="E82" s="7"/>
      <c r="F82" s="7"/>
      <c r="G82" s="7"/>
      <c r="H82" s="7"/>
      <c r="I82" s="7"/>
      <c r="J82" s="7">
        <f>SUM(D82:I82)</f>
        <v>140324</v>
      </c>
    </row>
    <row r="83" spans="1:10" ht="13.5" thickBot="1">
      <c r="A83" s="19"/>
      <c r="B83" s="117" t="s">
        <v>297</v>
      </c>
      <c r="C83" s="80" t="s">
        <v>298</v>
      </c>
      <c r="D83" s="81">
        <v>8302</v>
      </c>
      <c r="E83" s="7"/>
      <c r="F83" s="7"/>
      <c r="G83" s="7"/>
      <c r="H83" s="7"/>
      <c r="I83" s="7"/>
      <c r="J83" s="7">
        <f>SUM(D83:I83)</f>
        <v>8302</v>
      </c>
    </row>
    <row r="84" spans="1:10" s="1" customFormat="1" ht="13.5" thickBot="1">
      <c r="A84" s="125"/>
      <c r="B84" s="40"/>
      <c r="C84" s="32" t="s">
        <v>299</v>
      </c>
      <c r="D84" s="93">
        <f>SUM(D81:D83)</f>
        <v>0</v>
      </c>
      <c r="E84" s="32"/>
      <c r="F84" s="32"/>
      <c r="G84" s="32"/>
      <c r="H84" s="32"/>
      <c r="I84" s="32"/>
      <c r="J84" s="89">
        <f>SUM(D84:I84)</f>
        <v>0</v>
      </c>
    </row>
    <row r="85" spans="1:10" s="2" customFormat="1" ht="12.75">
      <c r="A85" s="4"/>
      <c r="B85" s="12"/>
      <c r="C85" s="44"/>
      <c r="D85" s="98"/>
      <c r="E85" s="76"/>
      <c r="F85" s="76"/>
      <c r="G85" s="76"/>
      <c r="H85" s="76"/>
      <c r="I85" s="76"/>
      <c r="J85" s="87"/>
    </row>
    <row r="86" spans="1:10" s="1" customFormat="1" ht="13.5" thickBot="1">
      <c r="A86" s="141" t="s">
        <v>357</v>
      </c>
      <c r="B86" s="141"/>
      <c r="C86" s="142"/>
      <c r="D86" s="90"/>
      <c r="E86" s="33"/>
      <c r="F86" s="33"/>
      <c r="G86" s="33"/>
      <c r="H86" s="33"/>
      <c r="I86" s="33"/>
      <c r="J86" s="90"/>
    </row>
    <row r="87" spans="1:10" s="1" customFormat="1" ht="12.75">
      <c r="A87" s="126"/>
      <c r="B87" s="34">
        <v>322200</v>
      </c>
      <c r="C87" s="35" t="s">
        <v>300</v>
      </c>
      <c r="D87" s="91">
        <v>-328500</v>
      </c>
      <c r="E87" s="36"/>
      <c r="F87" s="36"/>
      <c r="G87" s="36"/>
      <c r="H87" s="36"/>
      <c r="I87" s="36"/>
      <c r="J87" s="91">
        <f>SUM(D87:I87)</f>
        <v>-328500</v>
      </c>
    </row>
    <row r="88" spans="1:10" s="1" customFormat="1" ht="13.5" thickBot="1">
      <c r="A88" s="126"/>
      <c r="B88" s="37">
        <v>322200</v>
      </c>
      <c r="C88" s="38" t="s">
        <v>300</v>
      </c>
      <c r="D88" s="92">
        <v>328500</v>
      </c>
      <c r="E88" s="39"/>
      <c r="F88" s="39"/>
      <c r="G88" s="39"/>
      <c r="H88" s="39"/>
      <c r="I88" s="39"/>
      <c r="J88" s="92">
        <f>SUM(D88:I88)</f>
        <v>328500</v>
      </c>
    </row>
    <row r="89" spans="1:10" s="1" customFormat="1" ht="13.5" thickBot="1">
      <c r="A89" s="126"/>
      <c r="B89" s="40"/>
      <c r="C89" s="41" t="s">
        <v>301</v>
      </c>
      <c r="D89" s="93">
        <f>D88+D87</f>
        <v>0</v>
      </c>
      <c r="E89" s="42"/>
      <c r="F89" s="42"/>
      <c r="G89" s="42"/>
      <c r="H89" s="42"/>
      <c r="I89" s="42"/>
      <c r="J89" s="93">
        <f>J88+J87</f>
        <v>0</v>
      </c>
    </row>
    <row r="90" spans="1:10" s="2" customFormat="1" ht="12.75">
      <c r="A90" s="4"/>
      <c r="B90" s="12"/>
      <c r="C90" s="44"/>
      <c r="D90" s="98"/>
      <c r="E90" s="76"/>
      <c r="F90" s="76"/>
      <c r="G90" s="76"/>
      <c r="H90" s="76"/>
      <c r="I90" s="76"/>
      <c r="J90" s="87"/>
    </row>
    <row r="91" spans="1:10" s="2" customFormat="1" ht="12.75">
      <c r="A91" s="12" t="s">
        <v>199</v>
      </c>
      <c r="B91" s="12"/>
      <c r="C91" s="44"/>
      <c r="D91" s="98"/>
      <c r="E91" s="76"/>
      <c r="F91" s="76"/>
      <c r="G91" s="76"/>
      <c r="H91" s="76"/>
      <c r="I91" s="76"/>
      <c r="J91" s="87"/>
    </row>
    <row r="92" spans="1:10" ht="12.75">
      <c r="A92" s="19"/>
      <c r="B92" s="117" t="s">
        <v>200</v>
      </c>
      <c r="C92" s="80" t="s">
        <v>201</v>
      </c>
      <c r="D92" s="81">
        <v>-4425264</v>
      </c>
      <c r="E92" s="7"/>
      <c r="F92" s="7"/>
      <c r="G92" s="7"/>
      <c r="H92" s="7"/>
      <c r="I92" s="7"/>
      <c r="J92" s="7">
        <f>SUM(D92:I92)</f>
        <v>-4425264</v>
      </c>
    </row>
    <row r="93" spans="1:10" ht="13.5" thickBot="1">
      <c r="A93" s="19"/>
      <c r="B93" s="117" t="s">
        <v>202</v>
      </c>
      <c r="C93" s="80" t="s">
        <v>203</v>
      </c>
      <c r="D93" s="81">
        <v>5742</v>
      </c>
      <c r="E93" s="7"/>
      <c r="F93" s="7"/>
      <c r="G93" s="7"/>
      <c r="H93" s="7"/>
      <c r="I93" s="7"/>
      <c r="J93" s="7">
        <f>SUM(D93:I93)</f>
        <v>5742</v>
      </c>
    </row>
    <row r="94" spans="1:10" s="5" customFormat="1" ht="13.5" thickBot="1">
      <c r="A94" s="17"/>
      <c r="B94" s="17"/>
      <c r="C94" s="124" t="s">
        <v>204</v>
      </c>
      <c r="D94" s="114">
        <f>SUM(D92:D93)</f>
        <v>-4419522</v>
      </c>
      <c r="E94" s="8"/>
      <c r="F94" s="8"/>
      <c r="G94" s="8"/>
      <c r="H94" s="8"/>
      <c r="I94" s="8"/>
      <c r="J94" s="9">
        <f>SUM(J92:J93)</f>
        <v>-4419522</v>
      </c>
    </row>
    <row r="95" spans="1:10" s="2" customFormat="1" ht="12.75">
      <c r="A95" s="4"/>
      <c r="B95" s="12"/>
      <c r="C95" s="44"/>
      <c r="D95" s="98"/>
      <c r="E95" s="76"/>
      <c r="F95" s="76"/>
      <c r="G95" s="76"/>
      <c r="H95" s="76"/>
      <c r="I95" s="76"/>
      <c r="J95" s="87"/>
    </row>
    <row r="96" spans="1:10" s="1" customFormat="1" ht="12.75">
      <c r="A96" s="141" t="s">
        <v>358</v>
      </c>
      <c r="B96" s="141"/>
      <c r="C96" s="142"/>
      <c r="D96" s="90"/>
      <c r="E96" s="33"/>
      <c r="F96" s="33"/>
      <c r="G96" s="33"/>
      <c r="H96" s="33"/>
      <c r="I96" s="33"/>
      <c r="J96" s="90">
        <f>SUM(D96:I96)</f>
        <v>0</v>
      </c>
    </row>
    <row r="97" spans="1:10" s="1" customFormat="1" ht="13.5" thickBot="1">
      <c r="A97" s="126"/>
      <c r="B97" s="43">
        <v>340301</v>
      </c>
      <c r="C97" s="45" t="s">
        <v>302</v>
      </c>
      <c r="D97" s="94">
        <v>-7217</v>
      </c>
      <c r="E97" s="45"/>
      <c r="F97" s="45"/>
      <c r="G97" s="45"/>
      <c r="H97" s="45"/>
      <c r="I97" s="45"/>
      <c r="J97" s="94">
        <f>SUM(D97:I97)</f>
        <v>-7217</v>
      </c>
    </row>
    <row r="98" spans="1:10" s="1" customFormat="1" ht="13.5" thickBot="1">
      <c r="A98" s="126"/>
      <c r="B98" s="43"/>
      <c r="C98" s="46" t="s">
        <v>303</v>
      </c>
      <c r="D98" s="50">
        <f>D97</f>
        <v>-7217</v>
      </c>
      <c r="E98" s="47"/>
      <c r="F98" s="47"/>
      <c r="G98" s="47"/>
      <c r="H98" s="47"/>
      <c r="I98" s="47"/>
      <c r="J98" s="50">
        <f>SUM(D98:I98)</f>
        <v>-7217</v>
      </c>
    </row>
    <row r="99" spans="1:10" s="2" customFormat="1" ht="12.75">
      <c r="A99" s="4"/>
      <c r="B99" s="12"/>
      <c r="C99" s="44"/>
      <c r="D99" s="98"/>
      <c r="E99" s="76"/>
      <c r="F99" s="76"/>
      <c r="G99" s="76"/>
      <c r="H99" s="76"/>
      <c r="I99" s="76"/>
      <c r="J99" s="87"/>
    </row>
    <row r="100" spans="1:10" s="2" customFormat="1" ht="12.75">
      <c r="A100" s="12" t="s">
        <v>173</v>
      </c>
      <c r="B100" s="12"/>
      <c r="C100" s="44"/>
      <c r="D100" s="98"/>
      <c r="E100" s="76"/>
      <c r="F100" s="76"/>
      <c r="G100" s="76"/>
      <c r="H100" s="76"/>
      <c r="I100" s="76"/>
      <c r="J100" s="87"/>
    </row>
    <row r="101" spans="1:10" ht="13.5" thickBot="1">
      <c r="A101" s="19"/>
      <c r="B101" s="117" t="s">
        <v>174</v>
      </c>
      <c r="C101" s="80" t="s">
        <v>171</v>
      </c>
      <c r="D101" s="81">
        <v>11</v>
      </c>
      <c r="E101" s="7"/>
      <c r="F101" s="7"/>
      <c r="G101" s="7"/>
      <c r="H101" s="7"/>
      <c r="I101" s="7"/>
      <c r="J101" s="7">
        <f>SUM(D101:I101)</f>
        <v>11</v>
      </c>
    </row>
    <row r="102" spans="1:10" s="5" customFormat="1" ht="13.5" thickBot="1">
      <c r="A102" s="17"/>
      <c r="B102" s="17"/>
      <c r="C102" s="124" t="s">
        <v>175</v>
      </c>
      <c r="D102" s="114">
        <f>SUM(D101)</f>
        <v>11</v>
      </c>
      <c r="E102" s="8"/>
      <c r="F102" s="8"/>
      <c r="G102" s="8"/>
      <c r="H102" s="8"/>
      <c r="I102" s="8"/>
      <c r="J102" s="9">
        <f>SUM(J101)</f>
        <v>11</v>
      </c>
    </row>
    <row r="103" spans="1:10" s="5" customFormat="1" ht="12.75">
      <c r="A103" s="17"/>
      <c r="B103" s="17"/>
      <c r="C103" s="79"/>
      <c r="D103" s="106"/>
      <c r="E103" s="60"/>
      <c r="F103" s="60"/>
      <c r="G103" s="60"/>
      <c r="H103" s="60"/>
      <c r="I103" s="60"/>
      <c r="J103" s="95"/>
    </row>
    <row r="104" spans="1:10" s="5" customFormat="1" ht="12.75">
      <c r="A104" s="17" t="s">
        <v>378</v>
      </c>
      <c r="B104" s="17"/>
      <c r="C104" s="79"/>
      <c r="D104" s="106"/>
      <c r="E104" s="60"/>
      <c r="F104" s="60"/>
      <c r="G104" s="60"/>
      <c r="H104" s="60"/>
      <c r="I104" s="60"/>
      <c r="J104" s="95"/>
    </row>
    <row r="105" spans="1:10" s="5" customFormat="1" ht="12.75">
      <c r="A105" s="17"/>
      <c r="B105" s="117" t="s">
        <v>379</v>
      </c>
      <c r="C105" s="80" t="s">
        <v>380</v>
      </c>
      <c r="D105" s="106">
        <v>-77741</v>
      </c>
      <c r="E105" s="60"/>
      <c r="F105" s="60"/>
      <c r="G105" s="60"/>
      <c r="H105" s="60"/>
      <c r="I105" s="60"/>
      <c r="J105" s="95">
        <f>SUM(D105:I105)</f>
        <v>-77741</v>
      </c>
    </row>
    <row r="106" spans="1:10" s="5" customFormat="1" ht="13.5" thickBot="1">
      <c r="A106" s="17"/>
      <c r="B106" s="117" t="s">
        <v>381</v>
      </c>
      <c r="C106" s="80" t="s">
        <v>382</v>
      </c>
      <c r="D106" s="106">
        <v>77741</v>
      </c>
      <c r="E106" s="60"/>
      <c r="F106" s="60"/>
      <c r="G106" s="60"/>
      <c r="H106" s="60"/>
      <c r="I106" s="60"/>
      <c r="J106" s="95">
        <f>SUM(D106:I106)</f>
        <v>77741</v>
      </c>
    </row>
    <row r="107" spans="1:10" s="5" customFormat="1" ht="13.5" thickBot="1">
      <c r="A107" s="17"/>
      <c r="B107" s="17"/>
      <c r="C107" s="124" t="s">
        <v>383</v>
      </c>
      <c r="D107" s="114">
        <f>SUM(D105:D106)</f>
        <v>0</v>
      </c>
      <c r="E107" s="8"/>
      <c r="F107" s="8"/>
      <c r="G107" s="8"/>
      <c r="H107" s="8"/>
      <c r="I107" s="8"/>
      <c r="J107" s="9">
        <f>SUM(J105:J106)</f>
        <v>0</v>
      </c>
    </row>
    <row r="108" spans="1:10" s="5" customFormat="1" ht="12.75">
      <c r="A108" s="17"/>
      <c r="B108" s="17"/>
      <c r="C108" s="79"/>
      <c r="D108" s="106"/>
      <c r="E108" s="60"/>
      <c r="F108" s="60"/>
      <c r="G108" s="60"/>
      <c r="H108" s="60"/>
      <c r="I108" s="60"/>
      <c r="J108" s="95"/>
    </row>
    <row r="109" spans="1:10" s="5" customFormat="1" ht="12.75">
      <c r="A109" s="17" t="s">
        <v>244</v>
      </c>
      <c r="B109" s="17"/>
      <c r="C109" s="79"/>
      <c r="D109" s="106"/>
      <c r="E109" s="60"/>
      <c r="F109" s="60"/>
      <c r="G109" s="60"/>
      <c r="H109" s="60"/>
      <c r="I109" s="60"/>
      <c r="J109" s="95"/>
    </row>
    <row r="110" spans="1:10" ht="13.5" thickBot="1">
      <c r="A110" s="19"/>
      <c r="B110" s="117" t="s">
        <v>245</v>
      </c>
      <c r="C110" s="80" t="s">
        <v>246</v>
      </c>
      <c r="D110" s="81">
        <v>1490</v>
      </c>
      <c r="E110" s="7"/>
      <c r="F110" s="7"/>
      <c r="G110" s="7"/>
      <c r="H110" s="7"/>
      <c r="I110" s="7"/>
      <c r="J110" s="7">
        <f>SUM(D110:I110)</f>
        <v>1490</v>
      </c>
    </row>
    <row r="111" spans="1:10" s="5" customFormat="1" ht="13.5" thickBot="1">
      <c r="A111" s="17"/>
      <c r="B111" s="17"/>
      <c r="C111" s="124" t="s">
        <v>247</v>
      </c>
      <c r="D111" s="114">
        <f>SUM(D110)</f>
        <v>1490</v>
      </c>
      <c r="E111" s="8"/>
      <c r="F111" s="8"/>
      <c r="G111" s="8"/>
      <c r="H111" s="8"/>
      <c r="I111" s="8"/>
      <c r="J111" s="9">
        <f>SUM(J110)</f>
        <v>1490</v>
      </c>
    </row>
    <row r="112" spans="1:10" s="5" customFormat="1" ht="12.75">
      <c r="A112" s="17"/>
      <c r="B112" s="17"/>
      <c r="C112" s="79"/>
      <c r="D112" s="106"/>
      <c r="E112" s="60"/>
      <c r="F112" s="60"/>
      <c r="G112" s="60"/>
      <c r="H112" s="60"/>
      <c r="I112" s="60"/>
      <c r="J112" s="95"/>
    </row>
    <row r="113" spans="1:10" s="2" customFormat="1" ht="12.75">
      <c r="A113" s="12" t="s">
        <v>21</v>
      </c>
      <c r="B113" s="12"/>
      <c r="C113" s="44"/>
      <c r="D113" s="98"/>
      <c r="E113" s="76"/>
      <c r="F113" s="76"/>
      <c r="G113" s="76"/>
      <c r="H113" s="76"/>
      <c r="I113" s="76"/>
      <c r="J113" s="87"/>
    </row>
    <row r="114" spans="1:10" ht="12.75">
      <c r="A114" s="19"/>
      <c r="B114" s="117">
        <v>349050</v>
      </c>
      <c r="C114" s="80" t="s">
        <v>368</v>
      </c>
      <c r="D114" s="81">
        <v>-50000</v>
      </c>
      <c r="E114" s="7"/>
      <c r="F114" s="7"/>
      <c r="G114" s="7"/>
      <c r="H114" s="7"/>
      <c r="I114" s="7"/>
      <c r="J114" s="7">
        <f>SUM(D114:I114)</f>
        <v>-50000</v>
      </c>
    </row>
    <row r="115" spans="1:10" ht="12.75">
      <c r="A115" s="19"/>
      <c r="B115" s="117" t="s">
        <v>22</v>
      </c>
      <c r="C115" s="80" t="s">
        <v>23</v>
      </c>
      <c r="D115" s="81">
        <v>-26343</v>
      </c>
      <c r="E115" s="7"/>
      <c r="F115" s="7"/>
      <c r="G115" s="7"/>
      <c r="H115" s="7"/>
      <c r="I115" s="7"/>
      <c r="J115" s="7">
        <f>SUM(D115:I115)</f>
        <v>-26343</v>
      </c>
    </row>
    <row r="116" spans="1:10" ht="12.75">
      <c r="A116" s="19"/>
      <c r="B116" s="117" t="s">
        <v>24</v>
      </c>
      <c r="C116" s="80" t="s">
        <v>25</v>
      </c>
      <c r="D116" s="81">
        <v>-10080</v>
      </c>
      <c r="E116" s="7"/>
      <c r="F116" s="7"/>
      <c r="G116" s="7"/>
      <c r="H116" s="7"/>
      <c r="I116" s="7"/>
      <c r="J116" s="7">
        <f aca="true" t="shared" si="2" ref="J116:J136">SUM(D116:I116)</f>
        <v>-10080</v>
      </c>
    </row>
    <row r="117" spans="1:10" ht="12.75">
      <c r="A117" s="19"/>
      <c r="B117" s="117" t="s">
        <v>26</v>
      </c>
      <c r="C117" s="80" t="s">
        <v>27</v>
      </c>
      <c r="D117" s="81">
        <v>-1131</v>
      </c>
      <c r="E117" s="7"/>
      <c r="F117" s="7"/>
      <c r="G117" s="7"/>
      <c r="H117" s="7"/>
      <c r="I117" s="7"/>
      <c r="J117" s="7">
        <f t="shared" si="2"/>
        <v>-1131</v>
      </c>
    </row>
    <row r="118" spans="1:10" ht="12.75">
      <c r="A118" s="19"/>
      <c r="B118" s="117" t="s">
        <v>28</v>
      </c>
      <c r="C118" s="80" t="s">
        <v>29</v>
      </c>
      <c r="D118" s="81">
        <v>-3406</v>
      </c>
      <c r="E118" s="7"/>
      <c r="F118" s="7"/>
      <c r="G118" s="7"/>
      <c r="H118" s="7"/>
      <c r="I118" s="7"/>
      <c r="J118" s="7">
        <f t="shared" si="2"/>
        <v>-3406</v>
      </c>
    </row>
    <row r="119" spans="1:10" ht="12.75">
      <c r="A119" s="19"/>
      <c r="B119" s="117" t="s">
        <v>30</v>
      </c>
      <c r="C119" s="80" t="s">
        <v>31</v>
      </c>
      <c r="D119" s="81">
        <v>-43876</v>
      </c>
      <c r="E119" s="7"/>
      <c r="F119" s="7"/>
      <c r="G119" s="7"/>
      <c r="H119" s="7"/>
      <c r="I119" s="7"/>
      <c r="J119" s="7">
        <f t="shared" si="2"/>
        <v>-43876</v>
      </c>
    </row>
    <row r="120" spans="1:10" ht="12.75">
      <c r="A120" s="19"/>
      <c r="B120" s="117" t="s">
        <v>32</v>
      </c>
      <c r="C120" s="80" t="s">
        <v>33</v>
      </c>
      <c r="D120" s="81">
        <v>-1447</v>
      </c>
      <c r="E120" s="7"/>
      <c r="F120" s="7"/>
      <c r="G120" s="7"/>
      <c r="H120" s="7"/>
      <c r="I120" s="7"/>
      <c r="J120" s="7">
        <f t="shared" si="2"/>
        <v>-1447</v>
      </c>
    </row>
    <row r="121" spans="1:10" ht="12.75">
      <c r="A121" s="19"/>
      <c r="B121" s="117" t="s">
        <v>34</v>
      </c>
      <c r="C121" s="80" t="s">
        <v>35</v>
      </c>
      <c r="D121" s="81">
        <v>-38827</v>
      </c>
      <c r="E121" s="7"/>
      <c r="F121" s="7"/>
      <c r="G121" s="7"/>
      <c r="H121" s="7"/>
      <c r="I121" s="7"/>
      <c r="J121" s="7">
        <f t="shared" si="2"/>
        <v>-38827</v>
      </c>
    </row>
    <row r="122" spans="1:10" ht="12.75">
      <c r="A122" s="19"/>
      <c r="B122" s="117" t="s">
        <v>36</v>
      </c>
      <c r="C122" s="80" t="s">
        <v>37</v>
      </c>
      <c r="D122" s="81">
        <v>-302</v>
      </c>
      <c r="E122" s="7"/>
      <c r="F122" s="7"/>
      <c r="G122" s="7"/>
      <c r="H122" s="7"/>
      <c r="I122" s="7"/>
      <c r="J122" s="7">
        <f t="shared" si="2"/>
        <v>-302</v>
      </c>
    </row>
    <row r="123" spans="1:10" ht="12.75">
      <c r="A123" s="19"/>
      <c r="B123" s="117" t="s">
        <v>38</v>
      </c>
      <c r="C123" s="80" t="s">
        <v>39</v>
      </c>
      <c r="D123" s="81">
        <v>-510</v>
      </c>
      <c r="E123" s="7"/>
      <c r="F123" s="7"/>
      <c r="G123" s="7"/>
      <c r="H123" s="7"/>
      <c r="I123" s="7"/>
      <c r="J123" s="7">
        <f t="shared" si="2"/>
        <v>-510</v>
      </c>
    </row>
    <row r="124" spans="1:10" ht="12.75">
      <c r="A124" s="19"/>
      <c r="B124" s="117" t="s">
        <v>41</v>
      </c>
      <c r="C124" s="80" t="s">
        <v>42</v>
      </c>
      <c r="D124" s="81">
        <v>-5000</v>
      </c>
      <c r="E124" s="7"/>
      <c r="F124" s="7"/>
      <c r="G124" s="7"/>
      <c r="H124" s="7"/>
      <c r="I124" s="7"/>
      <c r="J124" s="7">
        <f t="shared" si="2"/>
        <v>-5000</v>
      </c>
    </row>
    <row r="125" spans="1:10" ht="12.75">
      <c r="A125" s="19"/>
      <c r="B125" s="117" t="s">
        <v>43</v>
      </c>
      <c r="C125" s="80" t="s">
        <v>44</v>
      </c>
      <c r="D125" s="81">
        <v>-60000</v>
      </c>
      <c r="E125" s="7"/>
      <c r="F125" s="7"/>
      <c r="G125" s="7"/>
      <c r="H125" s="7"/>
      <c r="I125" s="7"/>
      <c r="J125" s="7">
        <f t="shared" si="2"/>
        <v>-60000</v>
      </c>
    </row>
    <row r="126" spans="1:10" ht="12.75">
      <c r="A126" s="19"/>
      <c r="B126" s="117" t="s">
        <v>45</v>
      </c>
      <c r="C126" s="80" t="s">
        <v>46</v>
      </c>
      <c r="D126" s="81">
        <v>-47886</v>
      </c>
      <c r="E126" s="7"/>
      <c r="F126" s="7"/>
      <c r="G126" s="7"/>
      <c r="H126" s="7"/>
      <c r="I126" s="7"/>
      <c r="J126" s="7">
        <f t="shared" si="2"/>
        <v>-47886</v>
      </c>
    </row>
    <row r="127" spans="1:10" ht="12.75">
      <c r="A127" s="19"/>
      <c r="B127" s="117" t="s">
        <v>47</v>
      </c>
      <c r="C127" s="80" t="s">
        <v>48</v>
      </c>
      <c r="D127" s="81">
        <v>-563580</v>
      </c>
      <c r="E127" s="7"/>
      <c r="F127" s="7"/>
      <c r="G127" s="7"/>
      <c r="H127" s="7"/>
      <c r="I127" s="7"/>
      <c r="J127" s="7">
        <f t="shared" si="2"/>
        <v>-563580</v>
      </c>
    </row>
    <row r="128" spans="1:10" ht="12.75">
      <c r="A128" s="19"/>
      <c r="B128" s="117" t="s">
        <v>49</v>
      </c>
      <c r="C128" s="80" t="s">
        <v>50</v>
      </c>
      <c r="D128" s="81">
        <v>-7242</v>
      </c>
      <c r="E128" s="7"/>
      <c r="F128" s="7"/>
      <c r="G128" s="7"/>
      <c r="H128" s="7"/>
      <c r="I128" s="7"/>
      <c r="J128" s="7">
        <f t="shared" si="2"/>
        <v>-7242</v>
      </c>
    </row>
    <row r="129" spans="1:10" ht="12.75">
      <c r="A129" s="19"/>
      <c r="B129" s="117" t="s">
        <v>51</v>
      </c>
      <c r="C129" s="80" t="s">
        <v>52</v>
      </c>
      <c r="D129" s="81">
        <v>-278</v>
      </c>
      <c r="E129" s="7"/>
      <c r="F129" s="7"/>
      <c r="G129" s="7"/>
      <c r="H129" s="7"/>
      <c r="I129" s="7"/>
      <c r="J129" s="7">
        <f t="shared" si="2"/>
        <v>-278</v>
      </c>
    </row>
    <row r="130" spans="1:10" ht="12.75">
      <c r="A130" s="19"/>
      <c r="B130" s="117" t="s">
        <v>53</v>
      </c>
      <c r="C130" s="80" t="s">
        <v>54</v>
      </c>
      <c r="D130" s="81">
        <v>-63910</v>
      </c>
      <c r="E130" s="7"/>
      <c r="F130" s="7"/>
      <c r="G130" s="7"/>
      <c r="H130" s="7"/>
      <c r="I130" s="7"/>
      <c r="J130" s="7">
        <f t="shared" si="2"/>
        <v>-63910</v>
      </c>
    </row>
    <row r="131" spans="1:10" ht="12.75">
      <c r="A131" s="19"/>
      <c r="B131" s="117" t="s">
        <v>55</v>
      </c>
      <c r="C131" s="80" t="s">
        <v>56</v>
      </c>
      <c r="D131" s="81">
        <v>-184095</v>
      </c>
      <c r="E131" s="7"/>
      <c r="F131" s="7"/>
      <c r="G131" s="7"/>
      <c r="H131" s="7"/>
      <c r="I131" s="7"/>
      <c r="J131" s="7">
        <f t="shared" si="2"/>
        <v>-184095</v>
      </c>
    </row>
    <row r="132" spans="1:10" ht="12.75">
      <c r="A132" s="19"/>
      <c r="B132" s="117" t="s">
        <v>57</v>
      </c>
      <c r="C132" s="80" t="s">
        <v>58</v>
      </c>
      <c r="D132" s="81">
        <v>-92415</v>
      </c>
      <c r="E132" s="7"/>
      <c r="F132" s="7"/>
      <c r="G132" s="7"/>
      <c r="H132" s="7"/>
      <c r="I132" s="7"/>
      <c r="J132" s="7">
        <f t="shared" si="2"/>
        <v>-92415</v>
      </c>
    </row>
    <row r="133" spans="1:10" ht="12.75">
      <c r="A133" s="19"/>
      <c r="B133" s="117">
        <v>349607</v>
      </c>
      <c r="C133" s="80" t="s">
        <v>62</v>
      </c>
      <c r="D133" s="81">
        <v>-350</v>
      </c>
      <c r="E133" s="7"/>
      <c r="F133" s="7"/>
      <c r="G133" s="7"/>
      <c r="H133" s="7"/>
      <c r="I133" s="7"/>
      <c r="J133" s="7">
        <f t="shared" si="2"/>
        <v>-350</v>
      </c>
    </row>
    <row r="134" spans="1:10" ht="12.75">
      <c r="A134" s="19"/>
      <c r="B134" s="117" t="s">
        <v>59</v>
      </c>
      <c r="C134" s="80" t="s">
        <v>60</v>
      </c>
      <c r="D134" s="81">
        <v>-68301</v>
      </c>
      <c r="E134" s="7"/>
      <c r="F134" s="7"/>
      <c r="G134" s="7"/>
      <c r="H134" s="7"/>
      <c r="I134" s="7"/>
      <c r="J134" s="7">
        <f t="shared" si="2"/>
        <v>-68301</v>
      </c>
    </row>
    <row r="135" spans="1:10" ht="12.75">
      <c r="A135" s="19"/>
      <c r="B135" s="117">
        <v>349098</v>
      </c>
      <c r="C135" s="80" t="s">
        <v>400</v>
      </c>
      <c r="D135" s="81">
        <v>-1279</v>
      </c>
      <c r="E135" s="7"/>
      <c r="F135" s="7"/>
      <c r="G135" s="7"/>
      <c r="H135" s="7"/>
      <c r="I135" s="7"/>
      <c r="J135" s="7">
        <f t="shared" si="2"/>
        <v>-1279</v>
      </c>
    </row>
    <row r="136" spans="1:10" ht="13.5" thickBot="1">
      <c r="A136" s="19"/>
      <c r="B136" s="117" t="s">
        <v>399</v>
      </c>
      <c r="C136" s="80" t="s">
        <v>400</v>
      </c>
      <c r="D136" s="81">
        <v>1279</v>
      </c>
      <c r="E136" s="7"/>
      <c r="F136" s="7"/>
      <c r="G136" s="7"/>
      <c r="H136" s="7"/>
      <c r="I136" s="7"/>
      <c r="J136" s="7">
        <f t="shared" si="2"/>
        <v>1279</v>
      </c>
    </row>
    <row r="137" spans="1:10" s="5" customFormat="1" ht="13.5" thickBot="1">
      <c r="A137" s="17"/>
      <c r="B137" s="17"/>
      <c r="C137" s="124" t="s">
        <v>61</v>
      </c>
      <c r="D137" s="114">
        <f>SUM(D114:D136)</f>
        <v>-1268979</v>
      </c>
      <c r="E137" s="8"/>
      <c r="F137" s="8"/>
      <c r="G137" s="8"/>
      <c r="H137" s="8"/>
      <c r="I137" s="8"/>
      <c r="J137" s="9">
        <f>SUM(J114:J136)</f>
        <v>-1268979</v>
      </c>
    </row>
    <row r="138" spans="1:10" s="2" customFormat="1" ht="12.75">
      <c r="A138" s="12"/>
      <c r="B138" s="12"/>
      <c r="C138" s="44"/>
      <c r="D138" s="98"/>
      <c r="E138" s="76"/>
      <c r="F138" s="76"/>
      <c r="G138" s="76"/>
      <c r="H138" s="76"/>
      <c r="I138" s="76"/>
      <c r="J138" s="87"/>
    </row>
    <row r="139" spans="1:10" s="1" customFormat="1" ht="12.75">
      <c r="A139" s="135" t="s">
        <v>355</v>
      </c>
      <c r="B139" s="135"/>
      <c r="C139" s="136"/>
      <c r="D139" s="96"/>
      <c r="E139" s="48"/>
      <c r="F139" s="48"/>
      <c r="G139" s="48"/>
      <c r="H139" s="48"/>
      <c r="I139" s="48"/>
      <c r="J139" s="96"/>
    </row>
    <row r="140" spans="1:10" s="1" customFormat="1" ht="13.5" thickBot="1">
      <c r="A140" s="43"/>
      <c r="B140" s="43" t="s">
        <v>304</v>
      </c>
      <c r="C140" s="45" t="s">
        <v>305</v>
      </c>
      <c r="D140" s="94">
        <v>-54</v>
      </c>
      <c r="E140" s="45"/>
      <c r="F140" s="45"/>
      <c r="G140" s="45"/>
      <c r="H140" s="45"/>
      <c r="I140" s="45"/>
      <c r="J140" s="94">
        <f>SUM(D140:I140)</f>
        <v>-54</v>
      </c>
    </row>
    <row r="141" spans="1:10" s="1" customFormat="1" ht="13.5" thickBot="1">
      <c r="A141" s="4"/>
      <c r="B141" s="43"/>
      <c r="C141" s="49" t="s">
        <v>306</v>
      </c>
      <c r="D141" s="50">
        <f>SUM(D140:D140)</f>
        <v>-54</v>
      </c>
      <c r="E141" s="49"/>
      <c r="F141" s="49"/>
      <c r="G141" s="49"/>
      <c r="H141" s="49"/>
      <c r="I141" s="49"/>
      <c r="J141" s="97">
        <f>SUM(J140:J140)</f>
        <v>-54</v>
      </c>
    </row>
    <row r="142" spans="1:10" s="2" customFormat="1" ht="12.75">
      <c r="A142" s="12"/>
      <c r="B142" s="12"/>
      <c r="C142" s="44"/>
      <c r="D142" s="98"/>
      <c r="E142" s="75"/>
      <c r="F142" s="75"/>
      <c r="G142" s="75"/>
      <c r="H142" s="75"/>
      <c r="I142" s="75"/>
      <c r="J142" s="98"/>
    </row>
    <row r="143" spans="1:10" s="2" customFormat="1" ht="12.75">
      <c r="A143" s="12" t="s">
        <v>165</v>
      </c>
      <c r="B143" s="12"/>
      <c r="C143" s="44"/>
      <c r="D143" s="98"/>
      <c r="E143" s="75"/>
      <c r="F143" s="75"/>
      <c r="G143" s="75"/>
      <c r="H143" s="75"/>
      <c r="I143" s="75"/>
      <c r="J143" s="98"/>
    </row>
    <row r="144" spans="1:10" ht="13.5" thickBot="1">
      <c r="A144" s="19"/>
      <c r="B144" s="13" t="s">
        <v>166</v>
      </c>
      <c r="C144" s="127" t="s">
        <v>167</v>
      </c>
      <c r="D144" s="81">
        <v>30188178</v>
      </c>
      <c r="E144" s="80"/>
      <c r="F144" s="80"/>
      <c r="G144" s="80"/>
      <c r="H144" s="80"/>
      <c r="I144" s="80"/>
      <c r="J144" s="81">
        <f>SUM(D144:I144)</f>
        <v>30188178</v>
      </c>
    </row>
    <row r="145" spans="1:10" s="5" customFormat="1" ht="13.5" thickBot="1">
      <c r="A145" s="17"/>
      <c r="B145" s="17"/>
      <c r="C145" s="124" t="s">
        <v>168</v>
      </c>
      <c r="D145" s="114">
        <f>SUM(D144)</f>
        <v>30188178</v>
      </c>
      <c r="E145" s="8"/>
      <c r="F145" s="8"/>
      <c r="G145" s="8"/>
      <c r="H145" s="8"/>
      <c r="I145" s="8"/>
      <c r="J145" s="9">
        <f>SUM(J144)</f>
        <v>30188178</v>
      </c>
    </row>
    <row r="146" spans="1:10" s="2" customFormat="1" ht="12.75">
      <c r="A146" s="12"/>
      <c r="B146" s="12"/>
      <c r="C146" s="44"/>
      <c r="D146" s="98"/>
      <c r="E146" s="75"/>
      <c r="F146" s="75"/>
      <c r="G146" s="75"/>
      <c r="H146" s="75"/>
      <c r="I146" s="75"/>
      <c r="J146" s="98"/>
    </row>
    <row r="147" spans="1:10" s="1" customFormat="1" ht="12.75">
      <c r="A147" s="135" t="s">
        <v>354</v>
      </c>
      <c r="B147" s="135"/>
      <c r="C147" s="136"/>
      <c r="D147" s="51"/>
      <c r="E147" s="44"/>
      <c r="F147" s="44"/>
      <c r="G147" s="44"/>
      <c r="H147" s="44"/>
      <c r="I147" s="44"/>
      <c r="J147" s="51"/>
    </row>
    <row r="148" spans="1:10" s="1" customFormat="1" ht="13.5" thickBot="1">
      <c r="A148" s="4"/>
      <c r="B148" s="43" t="s">
        <v>307</v>
      </c>
      <c r="C148" s="52" t="s">
        <v>308</v>
      </c>
      <c r="D148" s="31">
        <v>3381</v>
      </c>
      <c r="E148" s="52"/>
      <c r="F148" s="52"/>
      <c r="G148" s="52"/>
      <c r="H148" s="52"/>
      <c r="I148" s="52"/>
      <c r="J148" s="31">
        <f>SUM(D148:I148)</f>
        <v>3381</v>
      </c>
    </row>
    <row r="149" spans="1:10" s="1" customFormat="1" ht="13.5" thickBot="1">
      <c r="A149" s="4"/>
      <c r="B149" s="43"/>
      <c r="C149" s="49" t="s">
        <v>309</v>
      </c>
      <c r="D149" s="50">
        <f>SUM(D148)</f>
        <v>3381</v>
      </c>
      <c r="E149" s="49"/>
      <c r="F149" s="49"/>
      <c r="G149" s="49"/>
      <c r="H149" s="49"/>
      <c r="I149" s="49"/>
      <c r="J149" s="97">
        <f>SUM(J148)</f>
        <v>3381</v>
      </c>
    </row>
    <row r="150" spans="1:10" s="2" customFormat="1" ht="12.75">
      <c r="A150" s="12"/>
      <c r="B150" s="12"/>
      <c r="C150" s="44"/>
      <c r="D150" s="98"/>
      <c r="E150" s="75"/>
      <c r="F150" s="75"/>
      <c r="G150" s="75"/>
      <c r="H150" s="75"/>
      <c r="I150" s="75"/>
      <c r="J150" s="98"/>
    </row>
    <row r="151" spans="1:10" s="1" customFormat="1" ht="12.75">
      <c r="A151" s="135" t="s">
        <v>353</v>
      </c>
      <c r="B151" s="135"/>
      <c r="C151" s="136"/>
      <c r="D151" s="51"/>
      <c r="E151" s="44"/>
      <c r="F151" s="44"/>
      <c r="G151" s="44"/>
      <c r="H151" s="44"/>
      <c r="I151" s="44"/>
      <c r="J151" s="51"/>
    </row>
    <row r="152" spans="1:10" s="1" customFormat="1" ht="13.5" thickBot="1">
      <c r="A152" s="4"/>
      <c r="B152" s="43" t="s">
        <v>310</v>
      </c>
      <c r="C152" s="52" t="s">
        <v>311</v>
      </c>
      <c r="D152" s="31">
        <v>314</v>
      </c>
      <c r="E152" s="52"/>
      <c r="F152" s="52"/>
      <c r="G152" s="52"/>
      <c r="H152" s="52"/>
      <c r="I152" s="52"/>
      <c r="J152" s="31">
        <f>SUM(D152:I152)</f>
        <v>314</v>
      </c>
    </row>
    <row r="153" spans="1:10" s="1" customFormat="1" ht="13.5" thickBot="1">
      <c r="A153" s="4"/>
      <c r="B153" s="43"/>
      <c r="C153" s="49" t="s">
        <v>312</v>
      </c>
      <c r="D153" s="50">
        <f>SUM(D152)</f>
        <v>314</v>
      </c>
      <c r="E153" s="49"/>
      <c r="F153" s="49"/>
      <c r="G153" s="49"/>
      <c r="H153" s="49"/>
      <c r="I153" s="49"/>
      <c r="J153" s="97">
        <f>SUM(J152)</f>
        <v>314</v>
      </c>
    </row>
    <row r="154" spans="1:10" s="1" customFormat="1" ht="12.75">
      <c r="A154" s="4"/>
      <c r="B154" s="43"/>
      <c r="C154" s="45"/>
      <c r="D154" s="94"/>
      <c r="E154" s="45"/>
      <c r="F154" s="45"/>
      <c r="G154" s="45"/>
      <c r="H154" s="45"/>
      <c r="I154" s="45"/>
      <c r="J154" s="94"/>
    </row>
    <row r="155" spans="1:10" s="1" customFormat="1" ht="12.75">
      <c r="A155" s="135" t="s">
        <v>352</v>
      </c>
      <c r="B155" s="135"/>
      <c r="C155" s="136"/>
      <c r="D155" s="51"/>
      <c r="E155" s="44"/>
      <c r="F155" s="44"/>
      <c r="G155" s="44"/>
      <c r="H155" s="44"/>
      <c r="I155" s="44"/>
      <c r="J155" s="51"/>
    </row>
    <row r="156" spans="1:10" s="1" customFormat="1" ht="13.5" thickBot="1">
      <c r="A156" s="3"/>
      <c r="B156" s="43" t="s">
        <v>313</v>
      </c>
      <c r="C156" s="45" t="s">
        <v>314</v>
      </c>
      <c r="D156" s="94">
        <v>1155</v>
      </c>
      <c r="E156" s="45"/>
      <c r="F156" s="45"/>
      <c r="G156" s="45"/>
      <c r="H156" s="45"/>
      <c r="I156" s="45"/>
      <c r="J156" s="94">
        <f>SUM(D156:I156)</f>
        <v>1155</v>
      </c>
    </row>
    <row r="157" spans="1:10" s="1" customFormat="1" ht="12.75">
      <c r="A157" s="3"/>
      <c r="B157" s="53" t="s">
        <v>313</v>
      </c>
      <c r="C157" s="54" t="s">
        <v>314</v>
      </c>
      <c r="D157" s="99">
        <v>-47340</v>
      </c>
      <c r="E157" s="54"/>
      <c r="F157" s="54"/>
      <c r="G157" s="54"/>
      <c r="H157" s="54"/>
      <c r="I157" s="54"/>
      <c r="J157" s="99">
        <f>D157</f>
        <v>-47340</v>
      </c>
    </row>
    <row r="158" spans="1:10" s="1" customFormat="1" ht="13.5" thickBot="1">
      <c r="A158" s="3"/>
      <c r="B158" s="55" t="s">
        <v>313</v>
      </c>
      <c r="C158" s="56" t="s">
        <v>314</v>
      </c>
      <c r="D158" s="100">
        <v>47340</v>
      </c>
      <c r="E158" s="56"/>
      <c r="F158" s="56"/>
      <c r="G158" s="56"/>
      <c r="H158" s="56"/>
      <c r="I158" s="56"/>
      <c r="J158" s="100">
        <f>D158</f>
        <v>47340</v>
      </c>
    </row>
    <row r="159" spans="1:10" s="1" customFormat="1" ht="13.5" thickBot="1">
      <c r="A159" s="4"/>
      <c r="B159" s="43"/>
      <c r="C159" s="57" t="s">
        <v>315</v>
      </c>
      <c r="D159" s="115">
        <f>SUM(D156)</f>
        <v>1155</v>
      </c>
      <c r="E159" s="57"/>
      <c r="F159" s="57"/>
      <c r="G159" s="57"/>
      <c r="H159" s="57"/>
      <c r="I159" s="57"/>
      <c r="J159" s="101">
        <f>SUM(J156:J158)</f>
        <v>1155</v>
      </c>
    </row>
    <row r="160" spans="1:10" s="2" customFormat="1" ht="12.75">
      <c r="A160" s="12"/>
      <c r="B160" s="12"/>
      <c r="C160" s="44"/>
      <c r="D160" s="98"/>
      <c r="E160" s="75"/>
      <c r="F160" s="75"/>
      <c r="G160" s="75"/>
      <c r="H160" s="75"/>
      <c r="I160" s="75"/>
      <c r="J160" s="98"/>
    </row>
    <row r="161" spans="1:10" s="1" customFormat="1" ht="12.75">
      <c r="A161" s="135" t="s">
        <v>351</v>
      </c>
      <c r="B161" s="135"/>
      <c r="C161" s="136"/>
      <c r="D161" s="51"/>
      <c r="E161" s="44"/>
      <c r="F161" s="44"/>
      <c r="G161" s="44"/>
      <c r="H161" s="44"/>
      <c r="I161" s="44"/>
      <c r="J161" s="51"/>
    </row>
    <row r="162" spans="1:10" s="1" customFormat="1" ht="13.5" thickBot="1">
      <c r="A162" s="4"/>
      <c r="B162" s="43" t="s">
        <v>316</v>
      </c>
      <c r="C162" s="52" t="s">
        <v>317</v>
      </c>
      <c r="D162" s="31">
        <v>909</v>
      </c>
      <c r="E162" s="52"/>
      <c r="F162" s="52"/>
      <c r="G162" s="52"/>
      <c r="H162" s="52"/>
      <c r="I162" s="52"/>
      <c r="J162" s="31">
        <f>SUM(D162:I162)</f>
        <v>909</v>
      </c>
    </row>
    <row r="163" spans="1:10" s="1" customFormat="1" ht="13.5" thickBot="1">
      <c r="A163" s="4"/>
      <c r="B163" s="43"/>
      <c r="C163" s="49" t="s">
        <v>318</v>
      </c>
      <c r="D163" s="50">
        <f>SUM(D162)</f>
        <v>909</v>
      </c>
      <c r="E163" s="49"/>
      <c r="F163" s="49"/>
      <c r="G163" s="49"/>
      <c r="H163" s="49"/>
      <c r="I163" s="49"/>
      <c r="J163" s="97">
        <f>SUM(J162)</f>
        <v>909</v>
      </c>
    </row>
    <row r="164" spans="1:10" s="1" customFormat="1" ht="12.75">
      <c r="A164" s="4"/>
      <c r="B164" s="43"/>
      <c r="C164" s="45"/>
      <c r="D164" s="94"/>
      <c r="E164" s="45"/>
      <c r="F164" s="45"/>
      <c r="G164" s="45"/>
      <c r="H164" s="45"/>
      <c r="I164" s="45"/>
      <c r="J164" s="94"/>
    </row>
    <row r="165" spans="1:10" s="1" customFormat="1" ht="12.75">
      <c r="A165" s="135" t="s">
        <v>350</v>
      </c>
      <c r="B165" s="135"/>
      <c r="C165" s="136"/>
      <c r="D165" s="51"/>
      <c r="E165" s="44"/>
      <c r="F165" s="44"/>
      <c r="G165" s="44"/>
      <c r="H165" s="44"/>
      <c r="I165" s="44"/>
      <c r="J165" s="51">
        <f>SUM(C165:I165)</f>
        <v>0</v>
      </c>
    </row>
    <row r="166" spans="1:10" s="1" customFormat="1" ht="13.5" thickBot="1">
      <c r="A166" s="3"/>
      <c r="B166" s="43" t="s">
        <v>319</v>
      </c>
      <c r="C166" s="45" t="s">
        <v>320</v>
      </c>
      <c r="D166" s="94">
        <v>456</v>
      </c>
      <c r="E166" s="45"/>
      <c r="F166" s="45"/>
      <c r="G166" s="45"/>
      <c r="H166" s="45"/>
      <c r="I166" s="45"/>
      <c r="J166" s="94">
        <f>SUM(C166:I166)</f>
        <v>456</v>
      </c>
    </row>
    <row r="167" spans="1:10" s="1" customFormat="1" ht="13.5" thickBot="1">
      <c r="A167" s="3"/>
      <c r="B167" s="43"/>
      <c r="C167" s="49" t="s">
        <v>321</v>
      </c>
      <c r="D167" s="50">
        <f>SUM(D166)</f>
        <v>456</v>
      </c>
      <c r="E167" s="49"/>
      <c r="F167" s="49"/>
      <c r="G167" s="49"/>
      <c r="H167" s="49"/>
      <c r="I167" s="49"/>
      <c r="J167" s="97">
        <f>SUM(J165:J166)</f>
        <v>456</v>
      </c>
    </row>
    <row r="168" spans="1:10" s="2" customFormat="1" ht="12.75">
      <c r="A168" s="12"/>
      <c r="B168" s="12"/>
      <c r="C168" s="44"/>
      <c r="D168" s="98"/>
      <c r="E168" s="75"/>
      <c r="F168" s="75"/>
      <c r="G168" s="75"/>
      <c r="H168" s="75"/>
      <c r="I168" s="75"/>
      <c r="J168" s="98"/>
    </row>
    <row r="169" spans="1:10" s="2" customFormat="1" ht="12.75">
      <c r="A169" s="12" t="s">
        <v>163</v>
      </c>
      <c r="B169" s="12"/>
      <c r="C169" s="44"/>
      <c r="D169" s="98"/>
      <c r="E169" s="75"/>
      <c r="F169" s="75"/>
      <c r="G169" s="75"/>
      <c r="H169" s="75"/>
      <c r="I169" s="75"/>
      <c r="J169" s="98"/>
    </row>
    <row r="170" spans="1:10" ht="12.75">
      <c r="A170" s="19"/>
      <c r="B170" s="13" t="s">
        <v>161</v>
      </c>
      <c r="C170" s="127" t="s">
        <v>162</v>
      </c>
      <c r="D170" s="81">
        <v>-352520</v>
      </c>
      <c r="E170" s="80"/>
      <c r="F170" s="80"/>
      <c r="G170" s="80"/>
      <c r="H170" s="80"/>
      <c r="I170" s="80"/>
      <c r="J170" s="81">
        <f>SUM(D170:I170)</f>
        <v>-352520</v>
      </c>
    </row>
    <row r="171" spans="1:10" ht="13.5" thickBot="1">
      <c r="A171" s="19"/>
      <c r="B171" s="117" t="s">
        <v>179</v>
      </c>
      <c r="C171" s="80" t="s">
        <v>180</v>
      </c>
      <c r="D171" s="81">
        <v>264</v>
      </c>
      <c r="E171" s="81"/>
      <c r="F171" s="81"/>
      <c r="G171" s="81"/>
      <c r="H171" s="81"/>
      <c r="I171" s="81"/>
      <c r="J171" s="81">
        <f>SUM(D171:I171)</f>
        <v>264</v>
      </c>
    </row>
    <row r="172" spans="1:10" s="5" customFormat="1" ht="13.5" thickBot="1">
      <c r="A172" s="17"/>
      <c r="B172" s="17"/>
      <c r="C172" s="124" t="s">
        <v>164</v>
      </c>
      <c r="D172" s="114">
        <f>SUM(D170:D171)</f>
        <v>-352256</v>
      </c>
      <c r="E172" s="8"/>
      <c r="F172" s="8"/>
      <c r="G172" s="8"/>
      <c r="H172" s="8"/>
      <c r="I172" s="8"/>
      <c r="J172" s="9">
        <f>SUM(J170:J171)</f>
        <v>-352256</v>
      </c>
    </row>
    <row r="173" spans="1:10" s="5" customFormat="1" ht="12.75">
      <c r="A173" s="17"/>
      <c r="B173" s="17"/>
      <c r="C173" s="79"/>
      <c r="D173" s="102"/>
      <c r="E173" s="78"/>
      <c r="F173" s="78"/>
      <c r="G173" s="78"/>
      <c r="H173" s="78"/>
      <c r="I173" s="78"/>
      <c r="J173" s="102"/>
    </row>
    <row r="174" spans="1:10" s="2" customFormat="1" ht="12.75">
      <c r="A174" s="135" t="s">
        <v>366</v>
      </c>
      <c r="B174" s="135"/>
      <c r="C174" s="136"/>
      <c r="D174" s="98"/>
      <c r="E174" s="75"/>
      <c r="F174" s="75"/>
      <c r="G174" s="75"/>
      <c r="H174" s="75"/>
      <c r="I174" s="75"/>
      <c r="J174" s="98"/>
    </row>
    <row r="175" spans="1:10" s="1" customFormat="1" ht="12.75">
      <c r="A175" s="3"/>
      <c r="B175" s="70" t="s">
        <v>322</v>
      </c>
      <c r="C175" s="71" t="s">
        <v>323</v>
      </c>
      <c r="D175" s="51">
        <v>-1255832</v>
      </c>
      <c r="E175" s="72"/>
      <c r="F175" s="72"/>
      <c r="G175" s="72"/>
      <c r="H175" s="72"/>
      <c r="I175" s="72"/>
      <c r="J175" s="103">
        <f>SUM(D175:I175)</f>
        <v>-1255832</v>
      </c>
    </row>
    <row r="176" spans="1:10" s="1" customFormat="1" ht="12.75">
      <c r="A176" s="3"/>
      <c r="B176" s="70" t="s">
        <v>324</v>
      </c>
      <c r="C176" s="71" t="s">
        <v>325</v>
      </c>
      <c r="D176" s="51">
        <v>-125971</v>
      </c>
      <c r="E176" s="72"/>
      <c r="F176" s="72"/>
      <c r="G176" s="72"/>
      <c r="H176" s="72"/>
      <c r="I176" s="72"/>
      <c r="J176" s="103">
        <f>SUM(D176:I176)</f>
        <v>-125971</v>
      </c>
    </row>
    <row r="177" spans="1:10" s="1" customFormat="1" ht="12.75">
      <c r="A177" s="3"/>
      <c r="B177" s="68" t="s">
        <v>326</v>
      </c>
      <c r="C177" s="128" t="s">
        <v>327</v>
      </c>
      <c r="D177" s="51"/>
      <c r="E177" s="44"/>
      <c r="F177" s="44"/>
      <c r="G177" s="44"/>
      <c r="H177" s="44"/>
      <c r="I177" s="44"/>
      <c r="J177" s="51">
        <f>SUM(D177:I177)</f>
        <v>0</v>
      </c>
    </row>
    <row r="178" spans="1:10" s="1" customFormat="1" ht="13.5" thickBot="1">
      <c r="A178" s="3"/>
      <c r="B178" s="73" t="s">
        <v>328</v>
      </c>
      <c r="C178" s="74" t="s">
        <v>329</v>
      </c>
      <c r="D178" s="51"/>
      <c r="E178" s="44"/>
      <c r="F178" s="44"/>
      <c r="G178" s="44"/>
      <c r="H178" s="44"/>
      <c r="I178" s="44"/>
      <c r="J178" s="51">
        <f>SUM(D178:I178)</f>
        <v>0</v>
      </c>
    </row>
    <row r="179" spans="1:10" s="1" customFormat="1" ht="13.5" thickBot="1">
      <c r="A179" s="3"/>
      <c r="B179" s="129"/>
      <c r="C179" s="69" t="s">
        <v>330</v>
      </c>
      <c r="D179" s="50">
        <f>SUM(D174:D178)</f>
        <v>-1381803</v>
      </c>
      <c r="E179" s="49"/>
      <c r="F179" s="49"/>
      <c r="G179" s="49"/>
      <c r="H179" s="49"/>
      <c r="I179" s="49"/>
      <c r="J179" s="97">
        <f>SUM(J175:J178)</f>
        <v>-1381803</v>
      </c>
    </row>
    <row r="180" spans="1:10" s="5" customFormat="1" ht="12.75">
      <c r="A180" s="17"/>
      <c r="B180" s="17"/>
      <c r="C180" s="79"/>
      <c r="D180" s="102"/>
      <c r="E180" s="77"/>
      <c r="F180" s="77"/>
      <c r="G180" s="77"/>
      <c r="H180" s="77"/>
      <c r="I180" s="77"/>
      <c r="J180" s="104"/>
    </row>
    <row r="181" spans="1:10" s="2" customFormat="1" ht="12.75">
      <c r="A181" s="135" t="s">
        <v>367</v>
      </c>
      <c r="B181" s="135"/>
      <c r="C181" s="136"/>
      <c r="D181" s="98"/>
      <c r="E181" s="76"/>
      <c r="F181" s="76"/>
      <c r="G181" s="76"/>
      <c r="H181" s="76"/>
      <c r="I181" s="76"/>
      <c r="J181" s="87"/>
    </row>
    <row r="182" spans="1:10" s="1" customFormat="1" ht="12.75">
      <c r="A182" s="4"/>
      <c r="B182" s="65" t="s">
        <v>331</v>
      </c>
      <c r="C182" s="128" t="s">
        <v>332</v>
      </c>
      <c r="D182" s="31">
        <v>-1341565</v>
      </c>
      <c r="E182" s="52"/>
      <c r="F182" s="52"/>
      <c r="G182" s="52"/>
      <c r="H182" s="52"/>
      <c r="I182" s="52"/>
      <c r="J182" s="31">
        <f>SUM(D182:I182)</f>
        <v>-1341565</v>
      </c>
    </row>
    <row r="183" spans="1:10" s="1" customFormat="1" ht="12.75">
      <c r="A183" s="4"/>
      <c r="B183" s="67" t="s">
        <v>333</v>
      </c>
      <c r="C183" s="128" t="s">
        <v>334</v>
      </c>
      <c r="D183" s="31">
        <v>-1156795</v>
      </c>
      <c r="E183" s="66"/>
      <c r="F183" s="66"/>
      <c r="G183" s="66"/>
      <c r="H183" s="66"/>
      <c r="I183" s="66"/>
      <c r="J183" s="105">
        <f>SUM(D183:I183)</f>
        <v>-1156795</v>
      </c>
    </row>
    <row r="184" spans="1:10" s="1" customFormat="1" ht="12.75">
      <c r="A184" s="4"/>
      <c r="B184" s="68" t="s">
        <v>335</v>
      </c>
      <c r="C184" s="128" t="s">
        <v>336</v>
      </c>
      <c r="D184" s="31">
        <v>129904</v>
      </c>
      <c r="E184" s="66"/>
      <c r="F184" s="66"/>
      <c r="G184" s="66"/>
      <c r="H184" s="66"/>
      <c r="I184" s="66"/>
      <c r="J184" s="105">
        <f>SUM(D184:I184)</f>
        <v>129904</v>
      </c>
    </row>
    <row r="185" spans="1:10" s="1" customFormat="1" ht="13.5" thickBot="1">
      <c r="A185" s="4"/>
      <c r="B185" s="68" t="s">
        <v>337</v>
      </c>
      <c r="C185" s="128" t="s">
        <v>93</v>
      </c>
      <c r="D185" s="31">
        <v>250000</v>
      </c>
      <c r="E185" s="66"/>
      <c r="F185" s="66"/>
      <c r="G185" s="66"/>
      <c r="H185" s="66"/>
      <c r="I185" s="66"/>
      <c r="J185" s="105">
        <f>SUM(D185:I185)</f>
        <v>250000</v>
      </c>
    </row>
    <row r="186" spans="1:10" s="1" customFormat="1" ht="13.5" thickBot="1">
      <c r="A186" s="3"/>
      <c r="B186" s="129"/>
      <c r="C186" s="69" t="s">
        <v>338</v>
      </c>
      <c r="D186" s="50">
        <f>SUM(D182:D185)</f>
        <v>-2118456</v>
      </c>
      <c r="E186" s="49"/>
      <c r="F186" s="49"/>
      <c r="G186" s="49"/>
      <c r="H186" s="49"/>
      <c r="I186" s="49"/>
      <c r="J186" s="97">
        <f>SUM(D186:I186)</f>
        <v>-2118456</v>
      </c>
    </row>
    <row r="187" spans="1:10" s="5" customFormat="1" ht="12.75">
      <c r="A187" s="17"/>
      <c r="B187" s="17"/>
      <c r="C187" s="79"/>
      <c r="D187" s="106"/>
      <c r="E187" s="59"/>
      <c r="F187" s="59"/>
      <c r="G187" s="59"/>
      <c r="H187" s="59"/>
      <c r="I187" s="59"/>
      <c r="J187" s="106"/>
    </row>
    <row r="188" spans="1:10" s="1" customFormat="1" ht="12.75">
      <c r="A188" s="137" t="s">
        <v>349</v>
      </c>
      <c r="B188" s="137"/>
      <c r="C188" s="138"/>
      <c r="D188" s="51"/>
      <c r="E188" s="44"/>
      <c r="F188" s="44"/>
      <c r="G188" s="44"/>
      <c r="H188" s="44"/>
      <c r="I188" s="44"/>
      <c r="J188" s="51"/>
    </row>
    <row r="189" spans="1:10" ht="12.75">
      <c r="A189" s="19"/>
      <c r="B189" s="13" t="s">
        <v>339</v>
      </c>
      <c r="C189" s="127" t="s">
        <v>340</v>
      </c>
      <c r="D189" s="81">
        <v>273</v>
      </c>
      <c r="E189" s="80"/>
      <c r="F189" s="80"/>
      <c r="G189" s="80"/>
      <c r="H189" s="80"/>
      <c r="I189" s="80"/>
      <c r="J189" s="81">
        <f>SUM(D189:I189)</f>
        <v>273</v>
      </c>
    </row>
    <row r="190" spans="1:10" ht="13.5" thickBot="1">
      <c r="A190" s="19"/>
      <c r="B190" s="13">
        <v>369002</v>
      </c>
      <c r="C190" s="127" t="s">
        <v>341</v>
      </c>
      <c r="D190" s="81">
        <v>-385000</v>
      </c>
      <c r="E190" s="80"/>
      <c r="F190" s="80"/>
      <c r="G190" s="80"/>
      <c r="H190" s="80"/>
      <c r="I190" s="80"/>
      <c r="J190" s="81">
        <f>SUM(D190:I190)</f>
        <v>-385000</v>
      </c>
    </row>
    <row r="191" spans="1:10" s="1" customFormat="1" ht="13.5" thickBot="1">
      <c r="A191" s="3"/>
      <c r="B191" s="43"/>
      <c r="C191" s="49" t="s">
        <v>342</v>
      </c>
      <c r="D191" s="50">
        <f>SUM(D189:D190)</f>
        <v>-384727</v>
      </c>
      <c r="E191" s="49"/>
      <c r="F191" s="49"/>
      <c r="G191" s="49"/>
      <c r="H191" s="49"/>
      <c r="I191" s="49"/>
      <c r="J191" s="97">
        <f>SUM(J189:J190)</f>
        <v>-384727</v>
      </c>
    </row>
    <row r="192" spans="1:10" s="5" customFormat="1" ht="12.75">
      <c r="A192" s="17"/>
      <c r="B192" s="17"/>
      <c r="C192" s="79"/>
      <c r="D192" s="106"/>
      <c r="E192" s="59"/>
      <c r="F192" s="59"/>
      <c r="G192" s="59"/>
      <c r="H192" s="59"/>
      <c r="I192" s="59"/>
      <c r="J192" s="106"/>
    </row>
    <row r="193" spans="1:10" s="5" customFormat="1" ht="12.75">
      <c r="A193" s="17" t="s">
        <v>222</v>
      </c>
      <c r="B193" s="17"/>
      <c r="C193" s="79"/>
      <c r="D193" s="106"/>
      <c r="E193" s="59"/>
      <c r="F193" s="59"/>
      <c r="G193" s="59"/>
      <c r="H193" s="59"/>
      <c r="I193" s="59"/>
      <c r="J193" s="106"/>
    </row>
    <row r="194" spans="1:10" ht="12.75">
      <c r="A194" s="19"/>
      <c r="B194" s="13" t="s">
        <v>223</v>
      </c>
      <c r="C194" s="127" t="s">
        <v>224</v>
      </c>
      <c r="D194" s="81">
        <v>-2290</v>
      </c>
      <c r="E194" s="80"/>
      <c r="F194" s="80"/>
      <c r="G194" s="80"/>
      <c r="H194" s="80"/>
      <c r="I194" s="80"/>
      <c r="J194" s="81">
        <f>SUM(D194:I194)</f>
        <v>-2290</v>
      </c>
    </row>
    <row r="195" spans="1:10" ht="12.75">
      <c r="A195" s="19"/>
      <c r="B195" s="13" t="s">
        <v>225</v>
      </c>
      <c r="C195" s="127" t="s">
        <v>226</v>
      </c>
      <c r="D195" s="81">
        <v>-30000</v>
      </c>
      <c r="E195" s="80"/>
      <c r="F195" s="80"/>
      <c r="G195" s="80"/>
      <c r="H195" s="80"/>
      <c r="I195" s="80"/>
      <c r="J195" s="81">
        <f aca="true" t="shared" si="3" ref="J195:J203">SUM(D195:I195)</f>
        <v>-30000</v>
      </c>
    </row>
    <row r="196" spans="1:10" ht="12.75">
      <c r="A196" s="19"/>
      <c r="B196" s="13" t="s">
        <v>227</v>
      </c>
      <c r="C196" s="127" t="s">
        <v>228</v>
      </c>
      <c r="D196" s="81">
        <v>-194683</v>
      </c>
      <c r="E196" s="80"/>
      <c r="F196" s="80"/>
      <c r="G196" s="80"/>
      <c r="H196" s="80"/>
      <c r="I196" s="80"/>
      <c r="J196" s="81">
        <f t="shared" si="3"/>
        <v>-194683</v>
      </c>
    </row>
    <row r="197" spans="1:10" ht="12.75">
      <c r="A197" s="19"/>
      <c r="B197" s="13" t="s">
        <v>229</v>
      </c>
      <c r="C197" s="127" t="s">
        <v>230</v>
      </c>
      <c r="D197" s="81">
        <v>-4320</v>
      </c>
      <c r="E197" s="80"/>
      <c r="F197" s="80"/>
      <c r="G197" s="80"/>
      <c r="H197" s="80"/>
      <c r="I197" s="80"/>
      <c r="J197" s="81">
        <f t="shared" si="3"/>
        <v>-4320</v>
      </c>
    </row>
    <row r="198" spans="1:10" ht="12.75">
      <c r="A198" s="19"/>
      <c r="B198" s="13" t="s">
        <v>231</v>
      </c>
      <c r="C198" s="127" t="s">
        <v>232</v>
      </c>
      <c r="D198" s="81">
        <v>-382698</v>
      </c>
      <c r="E198" s="80"/>
      <c r="F198" s="80"/>
      <c r="G198" s="80"/>
      <c r="H198" s="80"/>
      <c r="I198" s="80"/>
      <c r="J198" s="81">
        <f t="shared" si="3"/>
        <v>-382698</v>
      </c>
    </row>
    <row r="199" spans="1:10" ht="12.75">
      <c r="A199" s="19"/>
      <c r="B199" s="13" t="s">
        <v>233</v>
      </c>
      <c r="C199" s="127" t="s">
        <v>234</v>
      </c>
      <c r="D199" s="81">
        <v>-220298</v>
      </c>
      <c r="E199" s="80"/>
      <c r="F199" s="80"/>
      <c r="G199" s="80"/>
      <c r="H199" s="80"/>
      <c r="I199" s="80"/>
      <c r="J199" s="81">
        <f t="shared" si="3"/>
        <v>-220298</v>
      </c>
    </row>
    <row r="200" spans="1:10" ht="12.75">
      <c r="A200" s="19"/>
      <c r="B200" s="13" t="s">
        <v>235</v>
      </c>
      <c r="C200" s="127" t="s">
        <v>236</v>
      </c>
      <c r="D200" s="81">
        <v>11990</v>
      </c>
      <c r="E200" s="80"/>
      <c r="F200" s="80"/>
      <c r="G200" s="80"/>
      <c r="H200" s="80"/>
      <c r="I200" s="80"/>
      <c r="J200" s="81">
        <f t="shared" si="3"/>
        <v>11990</v>
      </c>
    </row>
    <row r="201" spans="1:10" ht="12.75">
      <c r="A201" s="19"/>
      <c r="B201" s="13" t="s">
        <v>237</v>
      </c>
      <c r="C201" s="127" t="s">
        <v>238</v>
      </c>
      <c r="D201" s="81">
        <v>-3365</v>
      </c>
      <c r="E201" s="80"/>
      <c r="F201" s="80"/>
      <c r="G201" s="80"/>
      <c r="H201" s="80"/>
      <c r="I201" s="80"/>
      <c r="J201" s="81">
        <f t="shared" si="3"/>
        <v>-3365</v>
      </c>
    </row>
    <row r="202" spans="1:10" ht="12.75">
      <c r="A202" s="19"/>
      <c r="B202" s="13" t="s">
        <v>239</v>
      </c>
      <c r="C202" s="127" t="s">
        <v>240</v>
      </c>
      <c r="D202" s="81">
        <v>-25000</v>
      </c>
      <c r="E202" s="80"/>
      <c r="F202" s="80"/>
      <c r="G202" s="80"/>
      <c r="H202" s="80"/>
      <c r="I202" s="80"/>
      <c r="J202" s="81">
        <f t="shared" si="3"/>
        <v>-25000</v>
      </c>
    </row>
    <row r="203" spans="1:10" ht="13.5" thickBot="1">
      <c r="A203" s="19"/>
      <c r="B203" s="13" t="s">
        <v>241</v>
      </c>
      <c r="C203" s="127" t="s">
        <v>242</v>
      </c>
      <c r="D203" s="81">
        <v>-739</v>
      </c>
      <c r="E203" s="80"/>
      <c r="F203" s="80"/>
      <c r="G203" s="80"/>
      <c r="H203" s="80"/>
      <c r="I203" s="80"/>
      <c r="J203" s="81">
        <f t="shared" si="3"/>
        <v>-739</v>
      </c>
    </row>
    <row r="204" spans="1:10" s="5" customFormat="1" ht="13.5" thickBot="1">
      <c r="A204" s="17"/>
      <c r="B204" s="17"/>
      <c r="C204" s="124" t="s">
        <v>243</v>
      </c>
      <c r="D204" s="114">
        <f>SUM(D194:D203)</f>
        <v>-851403</v>
      </c>
      <c r="E204" s="8"/>
      <c r="F204" s="8"/>
      <c r="G204" s="8"/>
      <c r="H204" s="8"/>
      <c r="I204" s="8"/>
      <c r="J204" s="9">
        <f>SUM(J194:J203)</f>
        <v>-851403</v>
      </c>
    </row>
    <row r="205" spans="1:10" ht="12.75">
      <c r="A205" s="19"/>
      <c r="B205" s="13"/>
      <c r="C205" s="127"/>
      <c r="D205" s="81"/>
      <c r="E205" s="80"/>
      <c r="F205" s="80"/>
      <c r="G205" s="80"/>
      <c r="H205" s="80"/>
      <c r="I205" s="80"/>
      <c r="J205" s="81"/>
    </row>
    <row r="206" spans="1:10" s="2" customFormat="1" ht="12.75">
      <c r="A206" s="10" t="s">
        <v>218</v>
      </c>
      <c r="B206" s="12"/>
      <c r="C206" s="44"/>
      <c r="D206" s="98"/>
      <c r="E206" s="75"/>
      <c r="F206" s="75"/>
      <c r="G206" s="75"/>
      <c r="H206" s="75"/>
      <c r="I206" s="75"/>
      <c r="J206" s="98"/>
    </row>
    <row r="207" spans="1:10" ht="13.5" thickBot="1">
      <c r="A207" s="19"/>
      <c r="B207" s="117" t="s">
        <v>219</v>
      </c>
      <c r="C207" s="80" t="s">
        <v>220</v>
      </c>
      <c r="D207" s="81">
        <v>18272</v>
      </c>
      <c r="E207" s="81"/>
      <c r="F207" s="81"/>
      <c r="G207" s="81"/>
      <c r="H207" s="81"/>
      <c r="I207" s="81"/>
      <c r="J207" s="81">
        <f>SUM(D207:I207)</f>
        <v>18272</v>
      </c>
    </row>
    <row r="208" spans="1:10" s="5" customFormat="1" ht="13.5" thickBot="1">
      <c r="A208" s="17"/>
      <c r="B208" s="17"/>
      <c r="C208" s="124" t="s">
        <v>221</v>
      </c>
      <c r="D208" s="114">
        <f>SUM(D207)</f>
        <v>18272</v>
      </c>
      <c r="E208" s="8"/>
      <c r="F208" s="8"/>
      <c r="G208" s="8"/>
      <c r="H208" s="8"/>
      <c r="I208" s="8"/>
      <c r="J208" s="9">
        <f>SUM(J207)</f>
        <v>18272</v>
      </c>
    </row>
    <row r="209" spans="1:10" s="2" customFormat="1" ht="12.75">
      <c r="A209" s="12"/>
      <c r="B209" s="12"/>
      <c r="C209" s="44"/>
      <c r="D209" s="98"/>
      <c r="E209" s="75"/>
      <c r="F209" s="75"/>
      <c r="G209" s="75"/>
      <c r="H209" s="75"/>
      <c r="I209" s="75"/>
      <c r="J209" s="98"/>
    </row>
    <row r="210" spans="1:10" s="2" customFormat="1" ht="12.75">
      <c r="A210" s="12" t="s">
        <v>214</v>
      </c>
      <c r="B210" s="12"/>
      <c r="C210" s="44"/>
      <c r="D210" s="98"/>
      <c r="E210" s="75"/>
      <c r="F210" s="75"/>
      <c r="G210" s="75"/>
      <c r="H210" s="75"/>
      <c r="I210" s="75"/>
      <c r="J210" s="98"/>
    </row>
    <row r="211" spans="1:10" ht="13.5" thickBot="1">
      <c r="A211" s="19"/>
      <c r="B211" s="13" t="s">
        <v>215</v>
      </c>
      <c r="C211" s="127" t="s">
        <v>216</v>
      </c>
      <c r="D211" s="81">
        <v>365</v>
      </c>
      <c r="E211" s="80"/>
      <c r="F211" s="80"/>
      <c r="G211" s="80"/>
      <c r="H211" s="80"/>
      <c r="I211" s="80"/>
      <c r="J211" s="81">
        <f>SUM(D211:I211)</f>
        <v>365</v>
      </c>
    </row>
    <row r="212" spans="1:10" s="5" customFormat="1" ht="13.5" thickBot="1">
      <c r="A212" s="17"/>
      <c r="B212" s="17"/>
      <c r="C212" s="124" t="s">
        <v>217</v>
      </c>
      <c r="D212" s="114">
        <f>SUM(D211)</f>
        <v>365</v>
      </c>
      <c r="E212" s="8"/>
      <c r="F212" s="8"/>
      <c r="G212" s="8"/>
      <c r="H212" s="8"/>
      <c r="I212" s="8"/>
      <c r="J212" s="9">
        <f>SUM(J211)</f>
        <v>365</v>
      </c>
    </row>
    <row r="213" spans="1:10" s="2" customFormat="1" ht="12.75">
      <c r="A213" s="12"/>
      <c r="B213" s="12"/>
      <c r="C213" s="44"/>
      <c r="D213" s="98"/>
      <c r="E213" s="75"/>
      <c r="F213" s="75"/>
      <c r="G213" s="75"/>
      <c r="H213" s="75"/>
      <c r="I213" s="75"/>
      <c r="J213" s="98"/>
    </row>
    <row r="214" spans="1:10" ht="12.75">
      <c r="A214" s="10" t="s">
        <v>17</v>
      </c>
      <c r="B214" s="19"/>
      <c r="C214" s="80"/>
      <c r="D214" s="81"/>
      <c r="E214" s="80"/>
      <c r="F214" s="80"/>
      <c r="G214" s="80"/>
      <c r="H214" s="80"/>
      <c r="I214" s="80"/>
      <c r="J214" s="81"/>
    </row>
    <row r="215" spans="1:10" ht="13.5" thickBot="1">
      <c r="A215" s="19"/>
      <c r="B215" s="19" t="s">
        <v>18</v>
      </c>
      <c r="C215" s="80" t="s">
        <v>19</v>
      </c>
      <c r="D215" s="81">
        <f>'[1]3795E'!$M$12</f>
        <v>-961</v>
      </c>
      <c r="E215" s="81"/>
      <c r="F215" s="81"/>
      <c r="G215" s="81"/>
      <c r="H215" s="81"/>
      <c r="I215" s="81"/>
      <c r="J215" s="81">
        <f>SUM(D215:I215)</f>
        <v>-961</v>
      </c>
    </row>
    <row r="216" spans="1:10" s="5" customFormat="1" ht="13.5" thickBot="1">
      <c r="A216" s="17"/>
      <c r="B216" s="17"/>
      <c r="C216" s="124" t="s">
        <v>20</v>
      </c>
      <c r="D216" s="114">
        <f>SUM(D215)</f>
        <v>-961</v>
      </c>
      <c r="E216" s="9"/>
      <c r="F216" s="9"/>
      <c r="G216" s="9"/>
      <c r="H216" s="9"/>
      <c r="I216" s="9"/>
      <c r="J216" s="9">
        <f>SUM(J215)</f>
        <v>-961</v>
      </c>
    </row>
    <row r="217" spans="1:10" s="2" customFormat="1" ht="12.75">
      <c r="A217" s="12"/>
      <c r="B217" s="12"/>
      <c r="C217" s="44"/>
      <c r="D217" s="98"/>
      <c r="E217" s="76"/>
      <c r="F217" s="76"/>
      <c r="G217" s="76"/>
      <c r="H217" s="76"/>
      <c r="I217" s="76"/>
      <c r="J217" s="87"/>
    </row>
    <row r="218" spans="1:10" s="2" customFormat="1" ht="12.75">
      <c r="A218" s="12"/>
      <c r="B218" s="12"/>
      <c r="C218" s="44"/>
      <c r="D218" s="98"/>
      <c r="E218" s="76"/>
      <c r="F218" s="76"/>
      <c r="G218" s="76"/>
      <c r="H218" s="76"/>
      <c r="I218" s="76"/>
      <c r="J218" s="87"/>
    </row>
    <row r="219" spans="1:10" ht="12.75">
      <c r="A219" s="17" t="s">
        <v>9</v>
      </c>
      <c r="B219" s="19"/>
      <c r="C219" s="80"/>
      <c r="D219" s="81"/>
      <c r="E219" s="6"/>
      <c r="F219" s="6"/>
      <c r="G219" s="6"/>
      <c r="H219" s="6"/>
      <c r="I219" s="6"/>
      <c r="J219" s="7"/>
    </row>
    <row r="220" spans="1:10" ht="13.5" thickBot="1">
      <c r="A220" s="19"/>
      <c r="B220" s="117" t="s">
        <v>10</v>
      </c>
      <c r="C220" s="80" t="s">
        <v>11</v>
      </c>
      <c r="D220" s="81">
        <v>23635201</v>
      </c>
      <c r="E220" s="7"/>
      <c r="F220" s="7"/>
      <c r="G220" s="7"/>
      <c r="H220" s="7"/>
      <c r="I220" s="7"/>
      <c r="J220" s="7">
        <f>SUM(D220:I220)</f>
        <v>23635201</v>
      </c>
    </row>
    <row r="221" spans="1:10" s="5" customFormat="1" ht="13.5" thickBot="1">
      <c r="A221" s="17"/>
      <c r="B221" s="17"/>
      <c r="C221" s="124" t="s">
        <v>12</v>
      </c>
      <c r="D221" s="114">
        <f>SUM(D220:D220)</f>
        <v>23635201</v>
      </c>
      <c r="E221" s="8"/>
      <c r="F221" s="8"/>
      <c r="G221" s="8"/>
      <c r="H221" s="8"/>
      <c r="I221" s="8"/>
      <c r="J221" s="9">
        <f>SUM(J220:J220)</f>
        <v>23635201</v>
      </c>
    </row>
    <row r="222" spans="1:10" ht="12.75">
      <c r="A222" s="19"/>
      <c r="B222" s="19"/>
      <c r="C222" s="80"/>
      <c r="D222" s="81"/>
      <c r="E222" s="6"/>
      <c r="F222" s="6"/>
      <c r="G222" s="6"/>
      <c r="H222" s="6"/>
      <c r="I222" s="6"/>
      <c r="J222" s="7"/>
    </row>
    <row r="223" spans="1:10" ht="12.75">
      <c r="A223" s="17" t="s">
        <v>13</v>
      </c>
      <c r="B223" s="19"/>
      <c r="C223" s="80"/>
      <c r="D223" s="81"/>
      <c r="E223" s="6"/>
      <c r="F223" s="6"/>
      <c r="G223" s="6"/>
      <c r="H223" s="6"/>
      <c r="I223" s="6"/>
      <c r="J223" s="7"/>
    </row>
    <row r="224" spans="1:10" ht="13.5" thickBot="1">
      <c r="A224" s="19"/>
      <c r="B224" s="117" t="s">
        <v>14</v>
      </c>
      <c r="C224" s="80" t="s">
        <v>15</v>
      </c>
      <c r="D224" s="81">
        <v>6154070</v>
      </c>
      <c r="E224" s="7"/>
      <c r="F224" s="7"/>
      <c r="G224" s="7"/>
      <c r="H224" s="7"/>
      <c r="I224" s="7"/>
      <c r="J224" s="7">
        <f>SUM(D224:I224)</f>
        <v>6154070</v>
      </c>
    </row>
    <row r="225" spans="1:10" s="5" customFormat="1" ht="13.5" thickBot="1">
      <c r="A225" s="17"/>
      <c r="B225" s="17"/>
      <c r="C225" s="124" t="s">
        <v>16</v>
      </c>
      <c r="D225" s="114">
        <f>SUM(D224)</f>
        <v>6154070</v>
      </c>
      <c r="E225" s="9"/>
      <c r="F225" s="9"/>
      <c r="G225" s="9"/>
      <c r="H225" s="9"/>
      <c r="I225" s="9"/>
      <c r="J225" s="9">
        <f>SUM(J224)</f>
        <v>6154070</v>
      </c>
    </row>
    <row r="226" spans="1:10" ht="12.75">
      <c r="A226" s="19"/>
      <c r="B226" s="19"/>
      <c r="C226" s="80"/>
      <c r="D226" s="81"/>
      <c r="E226" s="6"/>
      <c r="F226" s="6"/>
      <c r="G226" s="6"/>
      <c r="H226" s="6"/>
      <c r="I226" s="6"/>
      <c r="J226" s="7"/>
    </row>
    <row r="227" spans="1:10" ht="12.75">
      <c r="A227" s="137" t="s">
        <v>359</v>
      </c>
      <c r="B227" s="137"/>
      <c r="C227" s="138"/>
      <c r="D227" s="81"/>
      <c r="E227" s="6"/>
      <c r="F227" s="6"/>
      <c r="G227" s="6"/>
      <c r="H227" s="6"/>
      <c r="I227" s="6"/>
      <c r="J227" s="7"/>
    </row>
    <row r="228" spans="1:10" s="1" customFormat="1" ht="13.5" thickBot="1">
      <c r="A228" s="130"/>
      <c r="B228" s="23" t="s">
        <v>343</v>
      </c>
      <c r="C228" s="58" t="s">
        <v>344</v>
      </c>
      <c r="D228" s="107">
        <v>11228</v>
      </c>
      <c r="E228" s="58"/>
      <c r="F228" s="58"/>
      <c r="G228" s="58"/>
      <c r="H228" s="58"/>
      <c r="I228" s="58"/>
      <c r="J228" s="107">
        <f>SUM(D228:I228)</f>
        <v>11228</v>
      </c>
    </row>
    <row r="229" spans="1:10" s="1" customFormat="1" ht="13.5" thickBot="1">
      <c r="A229" s="4"/>
      <c r="B229" s="23"/>
      <c r="C229" s="49" t="s">
        <v>345</v>
      </c>
      <c r="D229" s="50">
        <f>SUM(D228:D228)</f>
        <v>11228</v>
      </c>
      <c r="E229" s="49"/>
      <c r="F229" s="49"/>
      <c r="G229" s="49"/>
      <c r="H229" s="49"/>
      <c r="I229" s="49"/>
      <c r="J229" s="97">
        <f>SUM(J228:J228)</f>
        <v>11228</v>
      </c>
    </row>
    <row r="230" spans="1:10" s="1" customFormat="1" ht="12.75">
      <c r="A230" s="4"/>
      <c r="B230" s="23"/>
      <c r="C230" s="44"/>
      <c r="D230" s="51"/>
      <c r="E230" s="44"/>
      <c r="F230" s="44"/>
      <c r="G230" s="44"/>
      <c r="H230" s="44"/>
      <c r="I230" s="44"/>
      <c r="J230" s="51"/>
    </row>
    <row r="231" spans="1:10" s="1" customFormat="1" ht="12.75">
      <c r="A231" s="135" t="s">
        <v>360</v>
      </c>
      <c r="B231" s="135"/>
      <c r="C231" s="136"/>
      <c r="D231" s="96"/>
      <c r="E231" s="48"/>
      <c r="F231" s="48"/>
      <c r="G231" s="48"/>
      <c r="H231" s="48"/>
      <c r="I231" s="48"/>
      <c r="J231" s="96"/>
    </row>
    <row r="232" spans="1:10" s="1" customFormat="1" ht="13.5" thickBot="1">
      <c r="A232" s="3"/>
      <c r="B232" s="23" t="s">
        <v>346</v>
      </c>
      <c r="C232" s="58" t="s">
        <v>347</v>
      </c>
      <c r="D232" s="107">
        <v>15176</v>
      </c>
      <c r="E232" s="58"/>
      <c r="F232" s="58"/>
      <c r="G232" s="58"/>
      <c r="H232" s="58"/>
      <c r="I232" s="58"/>
      <c r="J232" s="107">
        <f>SUM(D232:I232)</f>
        <v>15176</v>
      </c>
    </row>
    <row r="233" spans="1:10" s="1" customFormat="1" ht="13.5" thickBot="1">
      <c r="A233" s="4"/>
      <c r="B233" s="23"/>
      <c r="C233" s="49" t="s">
        <v>348</v>
      </c>
      <c r="D233" s="50">
        <f>SUM(D232:D232)</f>
        <v>15176</v>
      </c>
      <c r="E233" s="49"/>
      <c r="F233" s="49"/>
      <c r="G233" s="49"/>
      <c r="H233" s="49"/>
      <c r="I233" s="49"/>
      <c r="J233" s="97">
        <f>SUM(J232:J232)</f>
        <v>15176</v>
      </c>
    </row>
    <row r="234" spans="1:10" s="1" customFormat="1" ht="12.75">
      <c r="A234" s="4"/>
      <c r="B234" s="23"/>
      <c r="C234" s="44"/>
      <c r="D234" s="51"/>
      <c r="E234" s="44"/>
      <c r="F234" s="44"/>
      <c r="G234" s="44"/>
      <c r="H234" s="44"/>
      <c r="I234" s="44"/>
      <c r="J234" s="51"/>
    </row>
    <row r="235" spans="1:10" ht="12.75">
      <c r="A235" s="137" t="s">
        <v>213</v>
      </c>
      <c r="B235" s="137"/>
      <c r="C235" s="138"/>
      <c r="D235" s="81"/>
      <c r="E235" s="6"/>
      <c r="F235" s="6"/>
      <c r="G235" s="6"/>
      <c r="H235" s="6"/>
      <c r="I235" s="6"/>
      <c r="J235" s="7"/>
    </row>
    <row r="236" spans="1:10" ht="12.75">
      <c r="A236" s="131"/>
      <c r="B236" s="122">
        <v>300908</v>
      </c>
      <c r="C236" s="80" t="s">
        <v>363</v>
      </c>
      <c r="D236" s="81">
        <v>-18754</v>
      </c>
      <c r="E236" s="6"/>
      <c r="F236" s="6"/>
      <c r="G236" s="6"/>
      <c r="H236" s="6"/>
      <c r="I236" s="6"/>
      <c r="J236" s="7">
        <f>SUM(D236:I236)</f>
        <v>-18754</v>
      </c>
    </row>
    <row r="237" spans="1:10" ht="12.75">
      <c r="A237" s="131"/>
      <c r="B237" s="122">
        <v>400607</v>
      </c>
      <c r="C237" s="80" t="s">
        <v>364</v>
      </c>
      <c r="D237" s="81">
        <v>-9384</v>
      </c>
      <c r="E237" s="6"/>
      <c r="F237" s="6"/>
      <c r="G237" s="6"/>
      <c r="H237" s="6"/>
      <c r="I237" s="6"/>
      <c r="J237" s="7">
        <f>SUM(D237:I237)</f>
        <v>-9384</v>
      </c>
    </row>
    <row r="238" spans="1:10" ht="12.75">
      <c r="A238" s="131"/>
      <c r="B238" s="122">
        <v>400707</v>
      </c>
      <c r="C238" s="80" t="s">
        <v>365</v>
      </c>
      <c r="D238" s="81">
        <v>-23034</v>
      </c>
      <c r="E238" s="6"/>
      <c r="F238" s="6"/>
      <c r="G238" s="6"/>
      <c r="H238" s="6"/>
      <c r="I238" s="6"/>
      <c r="J238" s="7">
        <f>SUM(D238:I238)</f>
        <v>-23034</v>
      </c>
    </row>
    <row r="239" spans="1:10" ht="13.5" thickBot="1">
      <c r="A239" s="131"/>
      <c r="B239" s="122">
        <v>800101</v>
      </c>
      <c r="C239" s="80" t="s">
        <v>212</v>
      </c>
      <c r="D239" s="81">
        <v>-562</v>
      </c>
      <c r="E239" s="6"/>
      <c r="F239" s="6"/>
      <c r="G239" s="6"/>
      <c r="H239" s="6"/>
      <c r="I239" s="6"/>
      <c r="J239" s="7">
        <f>SUM(D239:I239)</f>
        <v>-562</v>
      </c>
    </row>
    <row r="240" spans="1:10" ht="13.5" thickBot="1">
      <c r="A240" s="117"/>
      <c r="B240" s="122"/>
      <c r="C240" s="21" t="s">
        <v>211</v>
      </c>
      <c r="D240" s="114">
        <f>SUM(D236:D239)</f>
        <v>-51734</v>
      </c>
      <c r="E240" s="20"/>
      <c r="F240" s="20"/>
      <c r="G240" s="20"/>
      <c r="H240" s="20"/>
      <c r="I240" s="20"/>
      <c r="J240" s="9">
        <f>SUM(J236:J239)</f>
        <v>-51734</v>
      </c>
    </row>
    <row r="241" spans="1:10" ht="12.75">
      <c r="A241" s="19"/>
      <c r="B241" s="19"/>
      <c r="C241" s="80"/>
      <c r="D241" s="81"/>
      <c r="E241" s="80"/>
      <c r="F241" s="80"/>
      <c r="G241" s="80"/>
      <c r="H241" s="80"/>
      <c r="I241" s="80"/>
      <c r="J241" s="81"/>
    </row>
    <row r="242" spans="1:10" ht="12.75">
      <c r="A242" s="17" t="s">
        <v>119</v>
      </c>
      <c r="B242" s="19"/>
      <c r="C242" s="80"/>
      <c r="D242" s="81"/>
      <c r="E242" s="80"/>
      <c r="F242" s="80"/>
      <c r="G242" s="80"/>
      <c r="H242" s="80"/>
      <c r="I242" s="80"/>
      <c r="J242" s="81"/>
    </row>
    <row r="243" spans="1:10" ht="12.75">
      <c r="A243" s="19"/>
      <c r="B243" s="117" t="s">
        <v>120</v>
      </c>
      <c r="C243" s="80" t="s">
        <v>121</v>
      </c>
      <c r="D243" s="81">
        <v>-219</v>
      </c>
      <c r="E243" s="80"/>
      <c r="F243" s="80"/>
      <c r="G243" s="80"/>
      <c r="H243" s="80"/>
      <c r="I243" s="80"/>
      <c r="J243" s="81">
        <f>SUM(D243:I243)</f>
        <v>-219</v>
      </c>
    </row>
    <row r="244" spans="1:10" ht="13.5" thickBot="1">
      <c r="A244" s="19"/>
      <c r="B244" s="117" t="s">
        <v>122</v>
      </c>
      <c r="C244" s="80" t="s">
        <v>123</v>
      </c>
      <c r="D244" s="81">
        <v>-10</v>
      </c>
      <c r="E244" s="80"/>
      <c r="F244" s="80"/>
      <c r="G244" s="80"/>
      <c r="H244" s="80"/>
      <c r="I244" s="80"/>
      <c r="J244" s="81">
        <f>SUM(D244:I244)</f>
        <v>-10</v>
      </c>
    </row>
    <row r="245" spans="1:10" s="5" customFormat="1" ht="13.5" thickBot="1">
      <c r="A245" s="17"/>
      <c r="B245" s="17"/>
      <c r="C245" s="124" t="s">
        <v>124</v>
      </c>
      <c r="D245" s="114">
        <f>SUM(D243:D244)</f>
        <v>-229</v>
      </c>
      <c r="E245" s="9"/>
      <c r="F245" s="9"/>
      <c r="G245" s="9"/>
      <c r="H245" s="9"/>
      <c r="I245" s="9"/>
      <c r="J245" s="9">
        <f>SUM(J243:J244)</f>
        <v>-229</v>
      </c>
    </row>
    <row r="246" spans="1:10" ht="12.75">
      <c r="A246" s="19"/>
      <c r="B246" s="19"/>
      <c r="C246" s="80"/>
      <c r="D246" s="81"/>
      <c r="E246" s="80"/>
      <c r="F246" s="80"/>
      <c r="G246" s="80"/>
      <c r="H246" s="80"/>
      <c r="I246" s="80"/>
      <c r="J246" s="81"/>
    </row>
    <row r="247" spans="1:10" ht="12.75">
      <c r="A247" s="17" t="s">
        <v>125</v>
      </c>
      <c r="B247" s="19"/>
      <c r="C247" s="80"/>
      <c r="D247" s="81"/>
      <c r="E247" s="80"/>
      <c r="F247" s="80"/>
      <c r="G247" s="80"/>
      <c r="H247" s="80"/>
      <c r="I247" s="80"/>
      <c r="J247" s="81"/>
    </row>
    <row r="248" spans="1:10" ht="12.75">
      <c r="A248" s="19"/>
      <c r="B248" s="117" t="s">
        <v>126</v>
      </c>
      <c r="C248" s="80" t="s">
        <v>127</v>
      </c>
      <c r="D248" s="81">
        <v>-200000</v>
      </c>
      <c r="E248" s="80"/>
      <c r="F248" s="80"/>
      <c r="G248" s="80"/>
      <c r="H248" s="80"/>
      <c r="I248" s="80"/>
      <c r="J248" s="81">
        <f aca="true" t="shared" si="4" ref="J248:J253">SUM(D248:I248)</f>
        <v>-200000</v>
      </c>
    </row>
    <row r="249" spans="1:10" ht="12.75">
      <c r="A249" s="19"/>
      <c r="B249" s="117" t="s">
        <v>386</v>
      </c>
      <c r="C249" s="80" t="s">
        <v>387</v>
      </c>
      <c r="D249" s="81">
        <v>-372481</v>
      </c>
      <c r="E249" s="80"/>
      <c r="F249" s="80"/>
      <c r="G249" s="80"/>
      <c r="H249" s="80"/>
      <c r="I249" s="80"/>
      <c r="J249" s="81">
        <f t="shared" si="4"/>
        <v>-372481</v>
      </c>
    </row>
    <row r="250" spans="1:10" ht="12.75">
      <c r="A250" s="19"/>
      <c r="B250" s="117" t="s">
        <v>128</v>
      </c>
      <c r="C250" s="80" t="s">
        <v>129</v>
      </c>
      <c r="D250" s="81">
        <v>-55000</v>
      </c>
      <c r="E250" s="80"/>
      <c r="F250" s="80"/>
      <c r="G250" s="80"/>
      <c r="H250" s="80"/>
      <c r="I250" s="80"/>
      <c r="J250" s="81">
        <f t="shared" si="4"/>
        <v>-55000</v>
      </c>
    </row>
    <row r="251" spans="1:10" ht="12.75">
      <c r="A251" s="19"/>
      <c r="B251" s="117" t="s">
        <v>388</v>
      </c>
      <c r="C251" s="80" t="s">
        <v>389</v>
      </c>
      <c r="D251" s="81">
        <v>-100000</v>
      </c>
      <c r="E251" s="80"/>
      <c r="F251" s="80"/>
      <c r="G251" s="80"/>
      <c r="H251" s="80"/>
      <c r="I251" s="80"/>
      <c r="J251" s="81">
        <f t="shared" si="4"/>
        <v>-100000</v>
      </c>
    </row>
    <row r="252" spans="1:10" ht="12.75">
      <c r="A252" s="19"/>
      <c r="B252" s="117" t="s">
        <v>130</v>
      </c>
      <c r="C252" s="80" t="s">
        <v>131</v>
      </c>
      <c r="D252" s="81">
        <v>-30276</v>
      </c>
      <c r="E252" s="80"/>
      <c r="F252" s="80"/>
      <c r="G252" s="80"/>
      <c r="H252" s="80"/>
      <c r="I252" s="80"/>
      <c r="J252" s="81">
        <f t="shared" si="4"/>
        <v>-30276</v>
      </c>
    </row>
    <row r="253" spans="1:10" ht="13.5" thickBot="1">
      <c r="A253" s="19"/>
      <c r="B253" s="117" t="s">
        <v>390</v>
      </c>
      <c r="C253" s="80" t="s">
        <v>391</v>
      </c>
      <c r="D253" s="81">
        <v>-165876</v>
      </c>
      <c r="E253" s="80"/>
      <c r="F253" s="80"/>
      <c r="G253" s="80"/>
      <c r="H253" s="80"/>
      <c r="I253" s="80"/>
      <c r="J253" s="81">
        <f t="shared" si="4"/>
        <v>-165876</v>
      </c>
    </row>
    <row r="254" spans="1:10" s="5" customFormat="1" ht="13.5" thickBot="1">
      <c r="A254" s="17"/>
      <c r="B254" s="17"/>
      <c r="C254" s="124" t="s">
        <v>132</v>
      </c>
      <c r="D254" s="114">
        <f>SUM(D248:D253)</f>
        <v>-923633</v>
      </c>
      <c r="E254" s="9"/>
      <c r="F254" s="9"/>
      <c r="G254" s="9"/>
      <c r="H254" s="9"/>
      <c r="I254" s="9"/>
      <c r="J254" s="9">
        <f>SUM(J248:J253)</f>
        <v>-923633</v>
      </c>
    </row>
    <row r="255" spans="1:10" ht="12.75">
      <c r="A255" s="19"/>
      <c r="B255" s="19"/>
      <c r="C255" s="80"/>
      <c r="D255" s="81"/>
      <c r="E255" s="80"/>
      <c r="F255" s="80"/>
      <c r="G255" s="80"/>
      <c r="H255" s="80"/>
      <c r="I255" s="80"/>
      <c r="J255" s="81"/>
    </row>
    <row r="256" spans="1:10" ht="12.75">
      <c r="A256" s="17" t="s">
        <v>385</v>
      </c>
      <c r="B256" s="19"/>
      <c r="C256" s="80"/>
      <c r="D256" s="81"/>
      <c r="E256" s="80"/>
      <c r="F256" s="80"/>
      <c r="G256" s="80"/>
      <c r="H256" s="80"/>
      <c r="I256" s="80"/>
      <c r="J256" s="81"/>
    </row>
    <row r="257" spans="1:10" ht="12.75">
      <c r="A257" s="19"/>
      <c r="B257" s="117">
        <v>395433</v>
      </c>
      <c r="C257" s="80" t="s">
        <v>193</v>
      </c>
      <c r="D257" s="81">
        <v>151</v>
      </c>
      <c r="E257" s="80"/>
      <c r="F257" s="80"/>
      <c r="G257" s="80"/>
      <c r="H257" s="80"/>
      <c r="I257" s="80"/>
      <c r="J257" s="81">
        <f aca="true" t="shared" si="5" ref="J257:J269">SUM(D257:I257)</f>
        <v>151</v>
      </c>
    </row>
    <row r="258" spans="1:10" ht="12.75">
      <c r="A258" s="19"/>
      <c r="B258" s="117" t="s">
        <v>185</v>
      </c>
      <c r="C258" s="80" t="s">
        <v>186</v>
      </c>
      <c r="D258" s="81">
        <v>-122359</v>
      </c>
      <c r="E258" s="80"/>
      <c r="F258" s="80"/>
      <c r="G258" s="80"/>
      <c r="H258" s="80"/>
      <c r="I258" s="80"/>
      <c r="J258" s="81">
        <f t="shared" si="5"/>
        <v>-122359</v>
      </c>
    </row>
    <row r="259" spans="1:10" ht="12.75">
      <c r="A259" s="19"/>
      <c r="B259" s="117" t="s">
        <v>187</v>
      </c>
      <c r="C259" s="80" t="s">
        <v>188</v>
      </c>
      <c r="D259" s="81">
        <v>-14096</v>
      </c>
      <c r="E259" s="80"/>
      <c r="F259" s="80"/>
      <c r="G259" s="80"/>
      <c r="H259" s="80"/>
      <c r="I259" s="80"/>
      <c r="J259" s="81">
        <f t="shared" si="5"/>
        <v>-14096</v>
      </c>
    </row>
    <row r="260" spans="1:10" ht="12.75">
      <c r="A260" s="19"/>
      <c r="B260" s="117" t="s">
        <v>189</v>
      </c>
      <c r="C260" s="80" t="s">
        <v>190</v>
      </c>
      <c r="D260" s="81">
        <v>245292</v>
      </c>
      <c r="E260" s="80"/>
      <c r="F260" s="80"/>
      <c r="G260" s="80"/>
      <c r="H260" s="80"/>
      <c r="I260" s="80"/>
      <c r="J260" s="81">
        <f t="shared" si="5"/>
        <v>245292</v>
      </c>
    </row>
    <row r="261" spans="1:10" ht="12.75">
      <c r="A261" s="19"/>
      <c r="B261" s="117" t="s">
        <v>191</v>
      </c>
      <c r="C261" s="80" t="s">
        <v>192</v>
      </c>
      <c r="D261" s="81">
        <v>-741</v>
      </c>
      <c r="E261" s="80"/>
      <c r="F261" s="80"/>
      <c r="G261" s="80"/>
      <c r="H261" s="80"/>
      <c r="I261" s="80"/>
      <c r="J261" s="81">
        <f t="shared" si="5"/>
        <v>-741</v>
      </c>
    </row>
    <row r="262" spans="1:10" ht="12.75">
      <c r="A262" s="19"/>
      <c r="B262" s="117">
        <v>395214</v>
      </c>
      <c r="C262" s="80" t="s">
        <v>198</v>
      </c>
      <c r="D262" s="81">
        <v>-28741</v>
      </c>
      <c r="E262" s="80"/>
      <c r="F262" s="80"/>
      <c r="G262" s="80"/>
      <c r="H262" s="80"/>
      <c r="I262" s="80"/>
      <c r="J262" s="81">
        <f t="shared" si="5"/>
        <v>-28741</v>
      </c>
    </row>
    <row r="263" spans="1:10" ht="12.75">
      <c r="A263" s="19"/>
      <c r="B263" s="117">
        <v>395312</v>
      </c>
      <c r="C263" s="80" t="s">
        <v>195</v>
      </c>
      <c r="D263" s="81">
        <v>-6198</v>
      </c>
      <c r="E263" s="80"/>
      <c r="F263" s="80"/>
      <c r="G263" s="80"/>
      <c r="H263" s="80"/>
      <c r="I263" s="80"/>
      <c r="J263" s="81">
        <f t="shared" si="5"/>
        <v>-6198</v>
      </c>
    </row>
    <row r="264" spans="1:10" ht="12.75">
      <c r="A264" s="19"/>
      <c r="B264" s="117">
        <v>395545</v>
      </c>
      <c r="C264" s="80" t="s">
        <v>196</v>
      </c>
      <c r="D264" s="81">
        <v>-49666</v>
      </c>
      <c r="E264" s="80"/>
      <c r="F264" s="80"/>
      <c r="G264" s="80"/>
      <c r="H264" s="80"/>
      <c r="I264" s="80"/>
      <c r="J264" s="81">
        <f t="shared" si="5"/>
        <v>-49666</v>
      </c>
    </row>
    <row r="265" spans="1:10" ht="12.75">
      <c r="A265" s="19"/>
      <c r="B265" s="117">
        <v>395780</v>
      </c>
      <c r="C265" s="80" t="s">
        <v>197</v>
      </c>
      <c r="D265" s="81">
        <v>-1753261</v>
      </c>
      <c r="E265" s="80"/>
      <c r="F265" s="80"/>
      <c r="G265" s="80"/>
      <c r="H265" s="80"/>
      <c r="I265" s="80"/>
      <c r="J265" s="81">
        <f t="shared" si="5"/>
        <v>-1753261</v>
      </c>
    </row>
    <row r="266" spans="1:10" ht="12.75">
      <c r="A266" s="19"/>
      <c r="B266" s="117">
        <v>395702</v>
      </c>
      <c r="C266" s="80" t="s">
        <v>205</v>
      </c>
      <c r="D266" s="81">
        <v>-207730</v>
      </c>
      <c r="E266" s="80"/>
      <c r="F266" s="80"/>
      <c r="G266" s="80"/>
      <c r="H266" s="80"/>
      <c r="I266" s="80"/>
      <c r="J266" s="81">
        <f t="shared" si="5"/>
        <v>-207730</v>
      </c>
    </row>
    <row r="267" spans="1:10" ht="12.75">
      <c r="A267" s="19"/>
      <c r="B267" s="117">
        <v>395782</v>
      </c>
      <c r="C267" s="80" t="s">
        <v>206</v>
      </c>
      <c r="D267" s="81">
        <v>-1479065</v>
      </c>
      <c r="E267" s="80"/>
      <c r="F267" s="80"/>
      <c r="G267" s="80"/>
      <c r="H267" s="80"/>
      <c r="I267" s="80"/>
      <c r="J267" s="81">
        <f t="shared" si="5"/>
        <v>-1479065</v>
      </c>
    </row>
    <row r="268" spans="1:10" ht="12.75">
      <c r="A268" s="19"/>
      <c r="B268" s="117" t="s">
        <v>207</v>
      </c>
      <c r="C268" s="80" t="s">
        <v>208</v>
      </c>
      <c r="D268" s="81">
        <v>-68649</v>
      </c>
      <c r="E268" s="80"/>
      <c r="F268" s="80"/>
      <c r="G268" s="80"/>
      <c r="H268" s="80"/>
      <c r="I268" s="80"/>
      <c r="J268" s="81">
        <f t="shared" si="5"/>
        <v>-68649</v>
      </c>
    </row>
    <row r="269" spans="1:10" ht="13.5" thickBot="1">
      <c r="A269" s="19"/>
      <c r="B269" s="117" t="s">
        <v>209</v>
      </c>
      <c r="C269" s="80" t="s">
        <v>210</v>
      </c>
      <c r="D269" s="81">
        <v>-671</v>
      </c>
      <c r="E269" s="80"/>
      <c r="F269" s="80"/>
      <c r="G269" s="80"/>
      <c r="H269" s="80"/>
      <c r="I269" s="80"/>
      <c r="J269" s="81">
        <f t="shared" si="5"/>
        <v>-671</v>
      </c>
    </row>
    <row r="270" spans="1:10" s="5" customFormat="1" ht="13.5" thickBot="1">
      <c r="A270" s="17"/>
      <c r="B270" s="17"/>
      <c r="C270" s="124" t="s">
        <v>194</v>
      </c>
      <c r="D270" s="114">
        <f>SUM(D257:D269)</f>
        <v>-3485734</v>
      </c>
      <c r="E270" s="9"/>
      <c r="F270" s="9"/>
      <c r="G270" s="9"/>
      <c r="H270" s="9"/>
      <c r="I270" s="9"/>
      <c r="J270" s="9">
        <f>SUM(J257:J269)</f>
        <v>-3485734</v>
      </c>
    </row>
    <row r="271" spans="1:10" ht="12.75">
      <c r="A271" s="19"/>
      <c r="B271" s="18"/>
      <c r="C271" s="132"/>
      <c r="D271" s="81"/>
      <c r="E271" s="80"/>
      <c r="F271" s="80"/>
      <c r="G271" s="80"/>
      <c r="H271" s="80"/>
      <c r="I271" s="80"/>
      <c r="J271" s="81"/>
    </row>
    <row r="272" spans="1:10" ht="10.5" customHeight="1">
      <c r="A272" s="17" t="s">
        <v>176</v>
      </c>
      <c r="B272" s="19"/>
      <c r="C272" s="80"/>
      <c r="D272" s="81"/>
      <c r="E272" s="80"/>
      <c r="F272" s="80"/>
      <c r="G272" s="80"/>
      <c r="H272" s="80"/>
      <c r="I272" s="80"/>
      <c r="J272" s="81"/>
    </row>
    <row r="273" spans="1:10" ht="13.5" thickBot="1">
      <c r="A273" s="19"/>
      <c r="B273" s="117" t="s">
        <v>177</v>
      </c>
      <c r="C273" s="80" t="s">
        <v>171</v>
      </c>
      <c r="D273" s="81">
        <v>75</v>
      </c>
      <c r="E273" s="80"/>
      <c r="F273" s="80"/>
      <c r="G273" s="80"/>
      <c r="H273" s="80"/>
      <c r="I273" s="80"/>
      <c r="J273" s="81">
        <f>SUM(D273:I273)</f>
        <v>75</v>
      </c>
    </row>
    <row r="274" spans="1:10" s="5" customFormat="1" ht="13.5" thickBot="1">
      <c r="A274" s="17"/>
      <c r="B274" s="17"/>
      <c r="C274" s="124" t="s">
        <v>178</v>
      </c>
      <c r="D274" s="114">
        <f>SUM(D273)</f>
        <v>75</v>
      </c>
      <c r="E274" s="9"/>
      <c r="F274" s="9"/>
      <c r="G274" s="9"/>
      <c r="H274" s="9"/>
      <c r="I274" s="9"/>
      <c r="J274" s="9">
        <f>SUM(J273)</f>
        <v>75</v>
      </c>
    </row>
    <row r="275" spans="1:10" ht="12.75">
      <c r="A275" s="19"/>
      <c r="B275" s="18"/>
      <c r="C275" s="132"/>
      <c r="D275" s="81"/>
      <c r="E275" s="80"/>
      <c r="F275" s="80"/>
      <c r="G275" s="80"/>
      <c r="H275" s="80"/>
      <c r="I275" s="80"/>
      <c r="J275" s="81"/>
    </row>
    <row r="276" spans="1:10" ht="12.75">
      <c r="A276" s="17" t="s">
        <v>133</v>
      </c>
      <c r="B276" s="19"/>
      <c r="C276" s="80"/>
      <c r="D276" s="81"/>
      <c r="E276" s="80"/>
      <c r="F276" s="80"/>
      <c r="G276" s="80"/>
      <c r="H276" s="80"/>
      <c r="I276" s="80"/>
      <c r="J276" s="81"/>
    </row>
    <row r="277" spans="1:10" ht="12.75">
      <c r="A277" s="19"/>
      <c r="B277" s="13" t="s">
        <v>134</v>
      </c>
      <c r="C277" s="127" t="s">
        <v>135</v>
      </c>
      <c r="D277" s="81">
        <v>-156723</v>
      </c>
      <c r="E277" s="80"/>
      <c r="F277" s="80"/>
      <c r="G277" s="80"/>
      <c r="H277" s="80"/>
      <c r="I277" s="80"/>
      <c r="J277" s="81">
        <f aca="true" t="shared" si="6" ref="J277:J291">SUM(D277:I277)</f>
        <v>-156723</v>
      </c>
    </row>
    <row r="278" spans="1:10" ht="12.75">
      <c r="A278" s="19"/>
      <c r="B278" s="13" t="s">
        <v>136</v>
      </c>
      <c r="C278" s="127" t="s">
        <v>137</v>
      </c>
      <c r="D278" s="81">
        <v>-83354</v>
      </c>
      <c r="E278" s="80"/>
      <c r="F278" s="80"/>
      <c r="G278" s="80"/>
      <c r="H278" s="80"/>
      <c r="I278" s="80"/>
      <c r="J278" s="81">
        <f t="shared" si="6"/>
        <v>-83354</v>
      </c>
    </row>
    <row r="279" spans="1:10" ht="12.75">
      <c r="A279" s="19"/>
      <c r="B279" s="13" t="s">
        <v>138</v>
      </c>
      <c r="C279" s="127" t="s">
        <v>139</v>
      </c>
      <c r="D279" s="81">
        <v>-71203</v>
      </c>
      <c r="E279" s="80"/>
      <c r="F279" s="80"/>
      <c r="G279" s="80"/>
      <c r="H279" s="80"/>
      <c r="I279" s="80"/>
      <c r="J279" s="81">
        <f t="shared" si="6"/>
        <v>-71203</v>
      </c>
    </row>
    <row r="280" spans="1:10" ht="12.75">
      <c r="A280" s="19"/>
      <c r="B280" s="13" t="s">
        <v>140</v>
      </c>
      <c r="C280" s="127" t="s">
        <v>141</v>
      </c>
      <c r="D280" s="81">
        <v>-62421</v>
      </c>
      <c r="E280" s="80"/>
      <c r="F280" s="80"/>
      <c r="G280" s="80"/>
      <c r="H280" s="80"/>
      <c r="I280" s="80"/>
      <c r="J280" s="81">
        <f t="shared" si="6"/>
        <v>-62421</v>
      </c>
    </row>
    <row r="281" spans="1:10" ht="12.75">
      <c r="A281" s="19"/>
      <c r="B281" s="13" t="s">
        <v>142</v>
      </c>
      <c r="C281" s="127" t="s">
        <v>143</v>
      </c>
      <c r="D281" s="81">
        <v>-65726</v>
      </c>
      <c r="E281" s="80"/>
      <c r="F281" s="80"/>
      <c r="G281" s="80"/>
      <c r="H281" s="80"/>
      <c r="I281" s="80"/>
      <c r="J281" s="81">
        <f t="shared" si="6"/>
        <v>-65726</v>
      </c>
    </row>
    <row r="282" spans="1:10" ht="12.75">
      <c r="A282" s="19"/>
      <c r="B282" s="13" t="s">
        <v>144</v>
      </c>
      <c r="C282" s="127" t="s">
        <v>145</v>
      </c>
      <c r="D282" s="81">
        <v>-269694</v>
      </c>
      <c r="E282" s="80"/>
      <c r="F282" s="80"/>
      <c r="G282" s="80"/>
      <c r="H282" s="80"/>
      <c r="I282" s="80"/>
      <c r="J282" s="81">
        <f t="shared" si="6"/>
        <v>-269694</v>
      </c>
    </row>
    <row r="283" spans="1:10" ht="13.5" thickBot="1">
      <c r="A283" s="19"/>
      <c r="B283" s="13" t="s">
        <v>146</v>
      </c>
      <c r="C283" s="127" t="s">
        <v>147</v>
      </c>
      <c r="D283" s="81">
        <v>-34382</v>
      </c>
      <c r="E283" s="80"/>
      <c r="F283" s="80"/>
      <c r="G283" s="80"/>
      <c r="H283" s="80"/>
      <c r="I283" s="80"/>
      <c r="J283" s="81">
        <f t="shared" si="6"/>
        <v>-34382</v>
      </c>
    </row>
    <row r="284" spans="1:10" ht="12.75">
      <c r="A284" s="19"/>
      <c r="B284" s="14" t="s">
        <v>148</v>
      </c>
      <c r="C284" s="133" t="s">
        <v>149</v>
      </c>
      <c r="D284" s="108">
        <v>-50000</v>
      </c>
      <c r="E284" s="82"/>
      <c r="F284" s="82"/>
      <c r="G284" s="82"/>
      <c r="H284" s="82"/>
      <c r="I284" s="82"/>
      <c r="J284" s="108">
        <f t="shared" si="6"/>
        <v>-50000</v>
      </c>
    </row>
    <row r="285" spans="1:10" ht="13.5" thickBot="1">
      <c r="A285" s="19"/>
      <c r="B285" s="15" t="s">
        <v>148</v>
      </c>
      <c r="C285" s="134" t="s">
        <v>149</v>
      </c>
      <c r="D285" s="109">
        <v>50000</v>
      </c>
      <c r="E285" s="83"/>
      <c r="F285" s="83"/>
      <c r="G285" s="83"/>
      <c r="H285" s="83"/>
      <c r="I285" s="83"/>
      <c r="J285" s="109">
        <f t="shared" si="6"/>
        <v>50000</v>
      </c>
    </row>
    <row r="286" spans="1:10" ht="12.75">
      <c r="A286" s="19"/>
      <c r="B286" s="13" t="s">
        <v>150</v>
      </c>
      <c r="C286" s="127" t="s">
        <v>151</v>
      </c>
      <c r="D286" s="81">
        <v>131</v>
      </c>
      <c r="E286" s="80"/>
      <c r="F286" s="80"/>
      <c r="G286" s="80"/>
      <c r="H286" s="80"/>
      <c r="I286" s="80"/>
      <c r="J286" s="81">
        <f t="shared" si="6"/>
        <v>131</v>
      </c>
    </row>
    <row r="287" spans="1:10" ht="12.75">
      <c r="A287" s="19"/>
      <c r="B287" s="13" t="s">
        <v>140</v>
      </c>
      <c r="C287" s="127" t="s">
        <v>141</v>
      </c>
      <c r="D287" s="81">
        <v>-1356</v>
      </c>
      <c r="E287" s="80"/>
      <c r="F287" s="80"/>
      <c r="G287" s="80"/>
      <c r="H287" s="80"/>
      <c r="I287" s="80"/>
      <c r="J287" s="81">
        <f t="shared" si="6"/>
        <v>-1356</v>
      </c>
    </row>
    <row r="288" spans="1:10" ht="12.75">
      <c r="A288" s="19"/>
      <c r="B288" s="13" t="s">
        <v>152</v>
      </c>
      <c r="C288" s="127" t="s">
        <v>153</v>
      </c>
      <c r="D288" s="81">
        <v>1225</v>
      </c>
      <c r="E288" s="80"/>
      <c r="F288" s="80"/>
      <c r="G288" s="80"/>
      <c r="H288" s="80"/>
      <c r="I288" s="80"/>
      <c r="J288" s="81">
        <f t="shared" si="6"/>
        <v>1225</v>
      </c>
    </row>
    <row r="289" spans="1:10" ht="12.75">
      <c r="A289" s="19"/>
      <c r="B289" s="13" t="s">
        <v>154</v>
      </c>
      <c r="C289" s="127" t="s">
        <v>155</v>
      </c>
      <c r="D289" s="81">
        <v>27510</v>
      </c>
      <c r="E289" s="80"/>
      <c r="F289" s="80"/>
      <c r="G289" s="80"/>
      <c r="H289" s="80"/>
      <c r="I289" s="80"/>
      <c r="J289" s="81">
        <f t="shared" si="6"/>
        <v>27510</v>
      </c>
    </row>
    <row r="290" spans="1:10" ht="12.75">
      <c r="A290" s="19"/>
      <c r="B290" s="13" t="s">
        <v>156</v>
      </c>
      <c r="C290" s="127" t="s">
        <v>157</v>
      </c>
      <c r="D290" s="81">
        <v>44629</v>
      </c>
      <c r="E290" s="80"/>
      <c r="F290" s="80"/>
      <c r="G290" s="80"/>
      <c r="H290" s="80"/>
      <c r="I290" s="80"/>
      <c r="J290" s="81">
        <f t="shared" si="6"/>
        <v>44629</v>
      </c>
    </row>
    <row r="291" spans="1:10" ht="13.5" thickBot="1">
      <c r="A291" s="19"/>
      <c r="B291" s="13" t="s">
        <v>158</v>
      </c>
      <c r="C291" s="127" t="s">
        <v>159</v>
      </c>
      <c r="D291" s="81">
        <v>-27510</v>
      </c>
      <c r="E291" s="80"/>
      <c r="F291" s="80"/>
      <c r="G291" s="80"/>
      <c r="H291" s="80"/>
      <c r="I291" s="80"/>
      <c r="J291" s="81">
        <f t="shared" si="6"/>
        <v>-27510</v>
      </c>
    </row>
    <row r="292" spans="1:10" s="5" customFormat="1" ht="13.5" thickBot="1">
      <c r="A292" s="17"/>
      <c r="B292" s="17"/>
      <c r="C292" s="124" t="s">
        <v>160</v>
      </c>
      <c r="D292" s="114">
        <f>SUM(D277:D291)</f>
        <v>-698874</v>
      </c>
      <c r="E292" s="9"/>
      <c r="F292" s="9"/>
      <c r="G292" s="9"/>
      <c r="H292" s="9"/>
      <c r="I292" s="9"/>
      <c r="J292" s="9">
        <f>SUM(J277:J291)</f>
        <v>-698874</v>
      </c>
    </row>
    <row r="293" ht="12.75">
      <c r="D293" s="11" t="s">
        <v>40</v>
      </c>
    </row>
    <row r="297" spans="3:4" ht="25.5">
      <c r="C297" s="25" t="s">
        <v>392</v>
      </c>
      <c r="D297" s="11">
        <f>SUM(D6:D292)/2</f>
        <v>41284456</v>
      </c>
    </row>
    <row r="298" spans="3:4" ht="12.75">
      <c r="C298" s="25" t="s">
        <v>393</v>
      </c>
      <c r="D298" s="11">
        <f>'[7]Sheet1'!$D$50</f>
        <v>-25583101</v>
      </c>
    </row>
    <row r="299" spans="3:4" ht="25.5">
      <c r="C299" s="25" t="s">
        <v>394</v>
      </c>
      <c r="D299" s="11">
        <f>'[2]Sheet1'!$D$16</f>
        <v>-6384451.16</v>
      </c>
    </row>
    <row r="300" spans="3:4" ht="25.5">
      <c r="C300" s="25" t="s">
        <v>395</v>
      </c>
      <c r="D300" s="11">
        <f>'[3]Sheet1'!$D$54</f>
        <v>-926310.68</v>
      </c>
    </row>
    <row r="301" spans="3:4" ht="25.5">
      <c r="C301" s="25" t="s">
        <v>396</v>
      </c>
      <c r="D301" s="11">
        <f>'[6]Sheet1'!$D$33</f>
        <v>378555</v>
      </c>
    </row>
    <row r="302" spans="3:4" ht="25.5">
      <c r="C302" s="25" t="s">
        <v>397</v>
      </c>
      <c r="D302" s="11">
        <f>'[5]Sheet1'!$D$10</f>
        <v>0</v>
      </c>
    </row>
    <row r="303" spans="3:4" ht="15">
      <c r="C303" s="25" t="s">
        <v>398</v>
      </c>
      <c r="D303" s="62">
        <f>'[4]Sheet1'!$D$27</f>
        <v>-450000</v>
      </c>
    </row>
    <row r="304" spans="3:4" ht="12.75">
      <c r="C304" s="5" t="s">
        <v>361</v>
      </c>
      <c r="D304" s="63">
        <f>SUM(D297:D303)</f>
        <v>8319148.16</v>
      </c>
    </row>
  </sheetData>
  <sheetProtection/>
  <mergeCells count="16">
    <mergeCell ref="A235:C235"/>
    <mergeCell ref="A188:C188"/>
    <mergeCell ref="A174:C174"/>
    <mergeCell ref="A165:C165"/>
    <mergeCell ref="A181:C181"/>
    <mergeCell ref="A227:C227"/>
    <mergeCell ref="A231:C231"/>
    <mergeCell ref="A139:C139"/>
    <mergeCell ref="A5:C5"/>
    <mergeCell ref="A80:C80"/>
    <mergeCell ref="A86:C86"/>
    <mergeCell ref="A96:C96"/>
    <mergeCell ref="A161:C161"/>
    <mergeCell ref="A155:C155"/>
    <mergeCell ref="A151:C151"/>
    <mergeCell ref="A147:C147"/>
  </mergeCells>
  <printOptions gridLines="1" horizontalCentered="1"/>
  <pageMargins left="0.75" right="0.75" top="0.2" bottom="0.34" header="0.17" footer="0.17"/>
  <pageSetup horizontalDpi="600" verticalDpi="600" orientation="landscape" scale="8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Pedrozme</cp:lastModifiedBy>
  <cp:lastPrinted>2009-12-15T17:15:09Z</cp:lastPrinted>
  <dcterms:created xsi:type="dcterms:W3CDTF">2009-04-21T21:31:27Z</dcterms:created>
  <dcterms:modified xsi:type="dcterms:W3CDTF">2009-12-15T17:23:47Z</dcterms:modified>
  <cp:category/>
  <cp:version/>
  <cp:contentType/>
  <cp:contentStatus/>
</cp:coreProperties>
</file>