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5760" windowWidth="25260" windowHeight="582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Plan'!$A$1:$G$44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<sst xmlns="http://schemas.openxmlformats.org/spreadsheetml/2006/main" count="43" uniqueCount="43">
  <si>
    <t xml:space="preserve">Date Prepared:  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</si>
  <si>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</si>
  <si>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</si>
  <si>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</si>
  <si>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</si>
  <si>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</si>
  <si>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</si>
  <si>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</si>
  <si>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</si>
  <si>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</si>
  <si>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</si>
  <si>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</si>
  <si>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</si>
  <si>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</si>
  <si>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</si>
  <si>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</si>
  <si>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</si>
  <si>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</si>
  <si>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2011 Revised  </t>
  </si>
  <si>
    <t>2011 Estimated</t>
  </si>
  <si>
    <t>3rd Omnibus</t>
  </si>
  <si>
    <r>
      <t xml:space="preserve">2010 Actual </t>
    </r>
    <r>
      <rPr>
        <b/>
        <vertAlign val="superscript"/>
        <sz val="12"/>
        <rFont val="Cambria"/>
        <family val="1"/>
        <scheme val="major"/>
      </rPr>
      <t>1</t>
    </r>
  </si>
  <si>
    <r>
      <t>2011 Adopted</t>
    </r>
    <r>
      <rPr>
        <b/>
        <vertAlign val="superscript"/>
        <sz val="12"/>
        <rFont val="Cambria"/>
        <family val="1"/>
        <scheme val="major"/>
      </rPr>
      <t>2</t>
    </r>
  </si>
  <si>
    <r>
      <t>Target Fund Balance</t>
    </r>
    <r>
      <rPr>
        <b/>
        <vertAlign val="superscript"/>
        <sz val="12"/>
        <rFont val="Cambria"/>
        <family val="1"/>
        <scheme val="major"/>
      </rPr>
      <t>3</t>
    </r>
  </si>
  <si>
    <r>
      <t xml:space="preserve">1 </t>
    </r>
    <r>
      <rPr>
        <sz val="12"/>
        <rFont val="Cambria"/>
        <family val="1"/>
        <scheme val="major"/>
      </rPr>
      <t>Actuals are taken from ARMS 14th Month or 2010 CAFR.</t>
    </r>
  </si>
  <si>
    <r>
      <t xml:space="preserve">2 </t>
    </r>
    <r>
      <rPr>
        <sz val="12"/>
        <rFont val="Cambria"/>
        <family val="1"/>
        <scheme val="major"/>
      </rPr>
      <t>Adopted is taken from 2011 Adopted Budget Book.</t>
    </r>
  </si>
  <si>
    <t>* Flexrate Recovery</t>
  </si>
  <si>
    <t>* Sheriff Rate Recovery</t>
  </si>
  <si>
    <r>
      <t>* Interest Revenue</t>
    </r>
    <r>
      <rPr>
        <vertAlign val="superscript"/>
        <sz val="10"/>
        <rFont val="Arial"/>
        <family val="2"/>
      </rPr>
      <t>6</t>
    </r>
  </si>
  <si>
    <t>* Other Non-Flexrate Revenue</t>
  </si>
  <si>
    <t>* Flexrate Rebate</t>
  </si>
  <si>
    <t>* Insurance Premiums</t>
  </si>
  <si>
    <t>* Sheriff Insurance Premiums</t>
  </si>
  <si>
    <t>* Benefits Administration</t>
  </si>
  <si>
    <t xml:space="preserve">* Reserve/Contingency </t>
  </si>
  <si>
    <r>
      <t>* Incurred But Not Reported (IBNR)</t>
    </r>
    <r>
      <rPr>
        <vertAlign val="superscript"/>
        <sz val="10"/>
        <rFont val="Arial"/>
        <family val="2"/>
      </rPr>
      <t>4</t>
    </r>
  </si>
  <si>
    <t>* Rate Stabilization Reserve (RSR)</t>
  </si>
  <si>
    <r>
      <t>* Claims Fluctuation Reserve (CFR)</t>
    </r>
    <r>
      <rPr>
        <vertAlign val="superscript"/>
        <sz val="10"/>
        <rFont val="Arial"/>
        <family val="2"/>
      </rPr>
      <t>9</t>
    </r>
  </si>
  <si>
    <t>Disappropriation</t>
  </si>
  <si>
    <r>
      <t>3</t>
    </r>
    <r>
      <rPr>
        <sz val="12"/>
        <rFont val="Cambria"/>
        <family val="1"/>
        <scheme val="major"/>
      </rPr>
      <t>Target Fund Balance is based  upon 2.6% of Insurance Premiums.</t>
    </r>
  </si>
  <si>
    <t>Fund Number:  5500</t>
  </si>
  <si>
    <t>Fund Name: Employee Benefits</t>
  </si>
  <si>
    <t>Prepared by:  T.J. Stutman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</si>
</sst>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u val="single"/>
      <sz val="12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vertAlign val="superscript"/>
      <sz val="12"/>
      <name val="Cambria"/>
      <family val="1"/>
      <scheme val="major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</cellStyleXfs>
  <cellXfs count="111">
    <xf numFmtId="0" fontId="0" fillId="0" borderId="0" xfId="0"/>
    <xf numFmtId="0" fontId="0" fillId="0" borderId="0" xfId="0" applyBorder="1"/>
    <xf numFmtId="37" fontId="3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164" fontId="2" fillId="0" borderId="0" xfId="18" applyNumberFormat="1" applyFont="1" applyFill="1" applyBorder="1"/>
    <xf numFmtId="164" fontId="4" fillId="0" borderId="0" xfId="18" applyNumberFormat="1" applyFont="1" applyAlignment="1">
      <alignment horizontal="right"/>
    </xf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37" fontId="4" fillId="0" borderId="0" xfId="20" applyFont="1" applyBorder="1">
      <alignment/>
      <protection/>
    </xf>
    <xf numFmtId="0" fontId="7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8" fillId="0" borderId="0" xfId="0" applyFont="1" applyBorder="1"/>
    <xf numFmtId="0" fontId="10" fillId="2" borderId="0" xfId="0" applyFont="1" applyFill="1" applyBorder="1" applyAlignment="1">
      <alignment horizontal="left"/>
    </xf>
    <xf numFmtId="37" fontId="10" fillId="0" borderId="0" xfId="20" applyFont="1" applyBorder="1" applyAlignment="1">
      <alignment horizontal="left" wrapText="1"/>
      <protection/>
    </xf>
    <xf numFmtId="37" fontId="11" fillId="0" borderId="0" xfId="20" applyFont="1" applyBorder="1" applyAlignment="1">
      <alignment horizontal="left"/>
      <protection/>
    </xf>
    <xf numFmtId="37" fontId="12" fillId="0" borderId="0" xfId="20" applyFont="1" applyBorder="1" applyAlignment="1">
      <alignment horizontal="left" wrapText="1"/>
      <protection/>
    </xf>
    <xf numFmtId="37" fontId="10" fillId="0" borderId="0" xfId="20" applyFont="1" applyBorder="1" applyAlignment="1">
      <alignment horizontal="centerContinuous" wrapText="1"/>
      <protection/>
    </xf>
    <xf numFmtId="37" fontId="11" fillId="2" borderId="2" xfId="20" applyFont="1" applyFill="1" applyBorder="1" applyAlignment="1" applyProtection="1">
      <alignment horizontal="left" wrapText="1"/>
      <protection/>
    </xf>
    <xf numFmtId="37" fontId="11" fillId="2" borderId="3" xfId="20" applyFont="1" applyFill="1" applyBorder="1" applyAlignment="1">
      <alignment horizontal="center" wrapText="1"/>
      <protection/>
    </xf>
    <xf numFmtId="37" fontId="11" fillId="2" borderId="4" xfId="20" applyFont="1" applyFill="1" applyBorder="1" applyAlignment="1">
      <alignment horizontal="center" wrapText="1"/>
      <protection/>
    </xf>
    <xf numFmtId="37" fontId="11" fillId="2" borderId="5" xfId="20" applyFont="1" applyFill="1" applyBorder="1" applyAlignment="1">
      <alignment horizontal="center" wrapText="1"/>
      <protection/>
    </xf>
    <xf numFmtId="37" fontId="11" fillId="2" borderId="6" xfId="20" applyFont="1" applyFill="1" applyBorder="1" applyAlignment="1">
      <alignment horizontal="center" wrapText="1"/>
      <protection/>
    </xf>
    <xf numFmtId="37" fontId="11" fillId="2" borderId="7" xfId="20" applyFont="1" applyFill="1" applyBorder="1" applyAlignment="1">
      <alignment horizontal="center" wrapText="1"/>
      <protection/>
    </xf>
    <xf numFmtId="37" fontId="11" fillId="2" borderId="2" xfId="20" applyFont="1" applyFill="1" applyBorder="1" applyAlignment="1">
      <alignment horizontal="center" wrapText="1"/>
      <protection/>
    </xf>
    <xf numFmtId="37" fontId="11" fillId="0" borderId="2" xfId="20" applyFont="1" applyFill="1" applyBorder="1" applyAlignment="1">
      <alignment horizontal="left"/>
      <protection/>
    </xf>
    <xf numFmtId="164" fontId="11" fillId="0" borderId="2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/>
    </xf>
    <xf numFmtId="164" fontId="11" fillId="0" borderId="8" xfId="18" applyNumberFormat="1" applyFont="1" applyFill="1" applyBorder="1" applyAlignment="1">
      <alignment/>
    </xf>
    <xf numFmtId="164" fontId="11" fillId="0" borderId="9" xfId="18" applyNumberFormat="1" applyFont="1" applyBorder="1"/>
    <xf numFmtId="37" fontId="11" fillId="0" borderId="10" xfId="20" applyFont="1" applyFill="1" applyBorder="1" applyAlignment="1">
      <alignment horizontal="left"/>
      <protection/>
    </xf>
    <xf numFmtId="164" fontId="10" fillId="0" borderId="10" xfId="18" applyNumberFormat="1" applyFont="1" applyFill="1" applyBorder="1" applyAlignment="1">
      <alignment/>
    </xf>
    <xf numFmtId="164" fontId="10" fillId="0" borderId="11" xfId="18" applyNumberFormat="1" applyFont="1" applyFill="1" applyBorder="1" applyAlignment="1">
      <alignment/>
    </xf>
    <xf numFmtId="164" fontId="10" fillId="0" borderId="12" xfId="18" applyNumberFormat="1" applyFont="1" applyBorder="1"/>
    <xf numFmtId="164" fontId="10" fillId="0" borderId="13" xfId="18" applyNumberFormat="1" applyFont="1" applyBorder="1"/>
    <xf numFmtId="37" fontId="10" fillId="0" borderId="10" xfId="20" applyFont="1" applyFill="1" applyBorder="1" applyAlignment="1">
      <alignment horizontal="left"/>
      <protection/>
    </xf>
    <xf numFmtId="164" fontId="10" fillId="0" borderId="14" xfId="18" applyNumberFormat="1" applyFont="1" applyBorder="1"/>
    <xf numFmtId="164" fontId="10" fillId="0" borderId="10" xfId="18" applyNumberFormat="1" applyFont="1" applyBorder="1"/>
    <xf numFmtId="164" fontId="10" fillId="0" borderId="11" xfId="18" applyNumberFormat="1" applyFont="1" applyFill="1" applyBorder="1" applyAlignment="1">
      <alignment horizontal="center"/>
    </xf>
    <xf numFmtId="37" fontId="11" fillId="0" borderId="15" xfId="20" applyFont="1" applyFill="1" applyBorder="1" applyAlignment="1">
      <alignment horizontal="left"/>
      <protection/>
    </xf>
    <xf numFmtId="164" fontId="11" fillId="0" borderId="15" xfId="18" applyNumberFormat="1" applyFont="1" applyFill="1" applyBorder="1" applyAlignment="1">
      <alignment/>
    </xf>
    <xf numFmtId="164" fontId="11" fillId="0" borderId="15" xfId="18" applyNumberFormat="1" applyFont="1" applyBorder="1"/>
    <xf numFmtId="164" fontId="10" fillId="0" borderId="4" xfId="18" applyNumberFormat="1" applyFont="1" applyFill="1" applyBorder="1" applyAlignment="1">
      <alignment/>
    </xf>
    <xf numFmtId="164" fontId="10" fillId="3" borderId="4" xfId="18" applyNumberFormat="1" applyFont="1" applyFill="1" applyBorder="1" applyAlignment="1">
      <alignment/>
    </xf>
    <xf numFmtId="164" fontId="10" fillId="0" borderId="7" xfId="18" applyNumberFormat="1" applyFont="1" applyBorder="1"/>
    <xf numFmtId="164" fontId="10" fillId="0" borderId="2" xfId="18" applyNumberFormat="1" applyFont="1" applyFill="1" applyBorder="1" applyAlignment="1" quotePrefix="1">
      <alignment/>
    </xf>
    <xf numFmtId="164" fontId="10" fillId="0" borderId="4" xfId="18" applyNumberFormat="1" applyFont="1" applyFill="1" applyBorder="1" applyAlignment="1" quotePrefix="1">
      <alignment/>
    </xf>
    <xf numFmtId="164" fontId="10" fillId="0" borderId="0" xfId="18" applyNumberFormat="1" applyFont="1" applyFill="1" applyBorder="1" applyAlignment="1">
      <alignment/>
    </xf>
    <xf numFmtId="164" fontId="10" fillId="0" borderId="12" xfId="18" applyNumberFormat="1" applyFont="1" applyFill="1" applyBorder="1"/>
    <xf numFmtId="164" fontId="10" fillId="0" borderId="10" xfId="18" applyNumberFormat="1" applyFont="1" applyFill="1" applyBorder="1"/>
    <xf numFmtId="164" fontId="11" fillId="0" borderId="10" xfId="18" applyNumberFormat="1" applyFont="1" applyFill="1" applyBorder="1" applyAlignment="1">
      <alignment/>
    </xf>
    <xf numFmtId="164" fontId="11" fillId="0" borderId="11" xfId="18" applyNumberFormat="1" applyFont="1" applyFill="1" applyBorder="1" applyAlignment="1">
      <alignment/>
    </xf>
    <xf numFmtId="164" fontId="11" fillId="0" borderId="0" xfId="18" applyNumberFormat="1" applyFont="1" applyFill="1" applyBorder="1" applyAlignment="1">
      <alignment/>
    </xf>
    <xf numFmtId="37" fontId="11" fillId="0" borderId="16" xfId="20" applyFont="1" applyFill="1" applyBorder="1" applyAlignment="1" quotePrefix="1">
      <alignment horizontal="left"/>
      <protection/>
    </xf>
    <xf numFmtId="164" fontId="10" fillId="0" borderId="2" xfId="18" applyNumberFormat="1" applyFont="1" applyFill="1" applyBorder="1" applyAlignment="1">
      <alignment/>
    </xf>
    <xf numFmtId="0" fontId="14" fillId="0" borderId="0" xfId="0" applyFont="1"/>
    <xf numFmtId="37" fontId="14" fillId="0" borderId="0" xfId="20" applyFont="1" applyBorder="1" applyAlignment="1">
      <alignment horizontal="left"/>
      <protection/>
    </xf>
    <xf numFmtId="0" fontId="10" fillId="0" borderId="0" xfId="0" applyFont="1" applyBorder="1"/>
    <xf numFmtId="37" fontId="11" fillId="0" borderId="0" xfId="20" applyFont="1" applyBorder="1">
      <alignment/>
      <protection/>
    </xf>
    <xf numFmtId="37" fontId="10" fillId="0" borderId="0" xfId="20" applyFont="1" applyBorder="1">
      <alignment/>
      <protection/>
    </xf>
    <xf numFmtId="37" fontId="11" fillId="0" borderId="0" xfId="20" applyFont="1" applyBorder="1" applyAlignment="1">
      <alignment horizontal="center" wrapText="1"/>
      <protection/>
    </xf>
    <xf numFmtId="0" fontId="10" fillId="2" borderId="0" xfId="0" applyFont="1" applyFill="1" applyBorder="1" applyAlignment="1">
      <alignment horizontal="centerContinuous"/>
    </xf>
    <xf numFmtId="37" fontId="11" fillId="0" borderId="1" xfId="20" applyFont="1" applyBorder="1" applyAlignment="1">
      <alignment horizontal="left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10" fillId="0" borderId="10" xfId="18" applyNumberFormat="1" applyFont="1" applyBorder="1" applyAlignment="1">
      <alignment wrapText="1"/>
    </xf>
    <xf numFmtId="164" fontId="10" fillId="3" borderId="2" xfId="18" applyNumberFormat="1" applyFont="1" applyFill="1" applyBorder="1" applyAlignment="1" quotePrefix="1">
      <alignment/>
    </xf>
    <xf numFmtId="164" fontId="10" fillId="0" borderId="10" xfId="18" applyNumberFormat="1" applyFont="1" applyFill="1" applyBorder="1" applyAlignment="1" quotePrefix="1">
      <alignment/>
    </xf>
    <xf numFmtId="37" fontId="11" fillId="0" borderId="0" xfId="20" applyFont="1" applyAlignment="1">
      <alignment horizontal="left"/>
      <protection/>
    </xf>
    <xf numFmtId="0" fontId="10" fillId="0" borderId="0" xfId="0" applyFont="1"/>
    <xf numFmtId="37" fontId="11" fillId="0" borderId="0" xfId="20" applyFont="1" applyBorder="1" applyAlignment="1" quotePrefix="1">
      <alignment horizontal="left"/>
      <protection/>
    </xf>
    <xf numFmtId="0" fontId="11" fillId="0" borderId="0" xfId="0" applyFont="1" applyBorder="1" applyAlignment="1" quotePrefix="1">
      <alignment horizontal="left"/>
    </xf>
    <xf numFmtId="164" fontId="10" fillId="0" borderId="12" xfId="18" applyNumberFormat="1" applyFont="1" applyBorder="1" applyAlignment="1">
      <alignment wrapText="1"/>
    </xf>
    <xf numFmtId="164" fontId="11" fillId="0" borderId="2" xfId="18" applyNumberFormat="1" applyFont="1" applyBorder="1" applyAlignment="1">
      <alignment wrapText="1"/>
    </xf>
    <xf numFmtId="164" fontId="10" fillId="0" borderId="15" xfId="18" applyNumberFormat="1" applyFont="1" applyBorder="1" applyAlignment="1">
      <alignment wrapText="1"/>
    </xf>
    <xf numFmtId="164" fontId="10" fillId="0" borderId="2" xfId="18" applyNumberFormat="1" applyFont="1" applyBorder="1" applyAlignment="1">
      <alignment wrapText="1"/>
    </xf>
    <xf numFmtId="164" fontId="10" fillId="0" borderId="11" xfId="18" applyNumberFormat="1" applyFont="1" applyBorder="1" applyAlignment="1">
      <alignment wrapText="1"/>
    </xf>
    <xf numFmtId="164" fontId="10" fillId="0" borderId="10" xfId="18" applyNumberFormat="1" applyFont="1" applyFill="1" applyBorder="1" applyAlignment="1">
      <alignment wrapText="1"/>
    </xf>
    <xf numFmtId="164" fontId="11" fillId="0" borderId="10" xfId="18" applyNumberFormat="1" applyFont="1" applyFill="1" applyBorder="1" applyAlignment="1">
      <alignment wrapText="1"/>
    </xf>
    <xf numFmtId="164" fontId="10" fillId="0" borderId="15" xfId="18" applyNumberFormat="1" applyFont="1" applyBorder="1" applyAlignment="1">
      <alignment horizontal="right" wrapText="1"/>
    </xf>
    <xf numFmtId="37" fontId="0" fillId="0" borderId="10" xfId="21" applyFont="1" applyBorder="1" applyAlignment="1" quotePrefix="1">
      <alignment horizontal="left"/>
      <protection/>
    </xf>
    <xf numFmtId="37" fontId="0" fillId="0" borderId="10" xfId="21" applyFont="1" applyBorder="1" applyAlignment="1">
      <alignment horizontal="left"/>
      <protection/>
    </xf>
    <xf numFmtId="164" fontId="10" fillId="0" borderId="2" xfId="18" applyNumberFormat="1" applyFont="1" applyBorder="1"/>
    <xf numFmtId="37" fontId="9" fillId="0" borderId="0" xfId="20" applyFont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_AIRPLAN.XLS_Al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3.7109375" style="35" customWidth="1"/>
    <col min="2" max="2" width="17.421875" style="4" bestFit="1" customWidth="1"/>
    <col min="3" max="3" width="17.421875" style="12" bestFit="1" customWidth="1"/>
    <col min="4" max="4" width="17.421875" style="4" bestFit="1" customWidth="1"/>
    <col min="5" max="5" width="17.8515625" style="4" bestFit="1" customWidth="1"/>
    <col min="6" max="6" width="17.7109375" style="4" customWidth="1"/>
    <col min="7" max="7" width="32.421875" style="1" customWidth="1"/>
    <col min="8" max="8" width="8.8515625" style="1" customWidth="1"/>
  </cols>
  <sheetData>
    <row r="1" spans="1:20" ht="20.4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5" customHeight="1">
      <c r="A2" s="110" t="s">
        <v>17</v>
      </c>
      <c r="B2" s="110"/>
      <c r="C2" s="110"/>
      <c r="D2" s="110"/>
      <c r="E2" s="110"/>
      <c r="F2" s="110"/>
      <c r="G2" s="110"/>
      <c r="H2" s="7"/>
    </row>
    <row r="3" spans="1:8" s="1" customFormat="1" ht="19.95" customHeight="1">
      <c r="A3" s="40" t="s">
        <v>41</v>
      </c>
      <c r="B3" s="87"/>
      <c r="C3" s="87"/>
      <c r="D3" s="87"/>
      <c r="E3" s="87"/>
      <c r="F3" s="87"/>
      <c r="G3" s="87"/>
      <c r="H3" s="7"/>
    </row>
    <row r="4" spans="1:20" s="11" customFormat="1" ht="15">
      <c r="A4" s="40" t="s">
        <v>40</v>
      </c>
      <c r="B4" s="88"/>
      <c r="C4" s="88"/>
      <c r="D4" s="88"/>
      <c r="E4" s="88"/>
      <c r="F4" s="88"/>
      <c r="G4" s="41" t="s">
        <v>20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">
      <c r="A5" s="40" t="s">
        <v>42</v>
      </c>
      <c r="B5" s="88"/>
      <c r="C5" s="88"/>
      <c r="D5" s="88"/>
      <c r="E5" s="88"/>
      <c r="F5" s="42"/>
      <c r="G5" s="41" t="s">
        <v>0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.6" customHeight="1">
      <c r="A6" s="89"/>
      <c r="B6" s="43"/>
      <c r="C6" s="90"/>
      <c r="D6" s="91"/>
      <c r="E6" s="44"/>
      <c r="F6" s="44"/>
      <c r="G6" s="84"/>
      <c r="H6" s="13"/>
    </row>
    <row r="7" spans="1:8" s="15" customFormat="1" ht="33" customHeight="1">
      <c r="A7" s="45" t="s">
        <v>1</v>
      </c>
      <c r="B7" s="46" t="s">
        <v>21</v>
      </c>
      <c r="C7" s="47" t="s">
        <v>22</v>
      </c>
      <c r="D7" s="48" t="s">
        <v>18</v>
      </c>
      <c r="E7" s="49" t="s">
        <v>19</v>
      </c>
      <c r="F7" s="50" t="s">
        <v>2</v>
      </c>
      <c r="G7" s="51" t="s">
        <v>3</v>
      </c>
      <c r="H7" s="14"/>
    </row>
    <row r="8" spans="1:9" s="18" customFormat="1" ht="15.6">
      <c r="A8" s="52" t="s">
        <v>4</v>
      </c>
      <c r="B8" s="53">
        <v>35766295</v>
      </c>
      <c r="C8" s="54">
        <v>29191743</v>
      </c>
      <c r="D8" s="54">
        <f>B31</f>
        <v>45183186</v>
      </c>
      <c r="E8" s="55">
        <f>B31</f>
        <v>45183186</v>
      </c>
      <c r="F8" s="56"/>
      <c r="G8" s="68"/>
      <c r="H8" s="16"/>
      <c r="I8" s="17"/>
    </row>
    <row r="9" spans="1:9" s="21" customFormat="1" ht="15.6">
      <c r="A9" s="57" t="s">
        <v>5</v>
      </c>
      <c r="B9" s="58"/>
      <c r="C9" s="59"/>
      <c r="D9" s="59"/>
      <c r="E9" s="60"/>
      <c r="F9" s="61"/>
      <c r="G9" s="99"/>
      <c r="H9" s="19"/>
      <c r="I9" s="20"/>
    </row>
    <row r="10" spans="1:9" s="21" customFormat="1" ht="15.6">
      <c r="A10" s="107" t="s">
        <v>26</v>
      </c>
      <c r="B10" s="58">
        <v>179836776</v>
      </c>
      <c r="C10" s="59">
        <v>205059984</v>
      </c>
      <c r="D10" s="59">
        <v>205059984</v>
      </c>
      <c r="E10" s="59">
        <v>199032600</v>
      </c>
      <c r="F10" s="63">
        <f aca="true" t="shared" si="0" ref="F10:F16">+E10-C10</f>
        <v>-6027384</v>
      </c>
      <c r="G10" s="92"/>
      <c r="H10" s="19"/>
      <c r="I10" s="20"/>
    </row>
    <row r="11" spans="1:9" s="21" customFormat="1" ht="15.6">
      <c r="A11" s="108" t="s">
        <v>27</v>
      </c>
      <c r="B11" s="58">
        <v>11659474</v>
      </c>
      <c r="C11" s="59">
        <v>11912544</v>
      </c>
      <c r="D11" s="59">
        <v>11912544</v>
      </c>
      <c r="E11" s="59">
        <v>11893392</v>
      </c>
      <c r="F11" s="63">
        <f t="shared" si="0"/>
        <v>-19152</v>
      </c>
      <c r="G11" s="92"/>
      <c r="H11" s="19"/>
      <c r="I11" s="20"/>
    </row>
    <row r="12" spans="1:9" s="21" customFormat="1" ht="16.2">
      <c r="A12" s="107" t="s">
        <v>28</v>
      </c>
      <c r="B12" s="58">
        <v>382878</v>
      </c>
      <c r="C12" s="59">
        <v>396196</v>
      </c>
      <c r="D12" s="59">
        <v>396196</v>
      </c>
      <c r="E12" s="59">
        <v>323008</v>
      </c>
      <c r="F12" s="63">
        <f t="shared" si="0"/>
        <v>-73188</v>
      </c>
      <c r="G12" s="92"/>
      <c r="H12" s="19"/>
      <c r="I12" s="20"/>
    </row>
    <row r="13" spans="1:9" s="21" customFormat="1" ht="15.6">
      <c r="A13" s="108" t="s">
        <v>29</v>
      </c>
      <c r="B13" s="58">
        <v>18065110</v>
      </c>
      <c r="C13" s="59">
        <v>22093710</v>
      </c>
      <c r="D13" s="59">
        <v>22093710</v>
      </c>
      <c r="E13" s="59">
        <v>17814323</v>
      </c>
      <c r="F13" s="63">
        <f t="shared" si="0"/>
        <v>-4279387</v>
      </c>
      <c r="G13" s="92"/>
      <c r="H13" s="19"/>
      <c r="I13" s="20"/>
    </row>
    <row r="14" spans="1:9" s="21" customFormat="1" ht="15.6">
      <c r="A14" s="108" t="s">
        <v>30</v>
      </c>
      <c r="B14" s="58"/>
      <c r="C14" s="59"/>
      <c r="D14" s="59">
        <v>-23465856</v>
      </c>
      <c r="E14" s="59">
        <v>-23465856</v>
      </c>
      <c r="F14" s="63">
        <f t="shared" si="0"/>
        <v>-23465856</v>
      </c>
      <c r="G14" s="92"/>
      <c r="H14" s="19"/>
      <c r="I14" s="20"/>
    </row>
    <row r="15" spans="1:9" s="21" customFormat="1" ht="15.6">
      <c r="A15" s="62"/>
      <c r="B15" s="58"/>
      <c r="C15" s="59"/>
      <c r="D15" s="59"/>
      <c r="E15" s="59"/>
      <c r="F15" s="63">
        <f t="shared" si="0"/>
        <v>0</v>
      </c>
      <c r="G15" s="92"/>
      <c r="H15" s="19"/>
      <c r="I15" s="20"/>
    </row>
    <row r="16" spans="1:9" s="21" customFormat="1" ht="15.6">
      <c r="A16" s="62"/>
      <c r="B16" s="58"/>
      <c r="C16" s="59"/>
      <c r="D16" s="59"/>
      <c r="E16" s="59"/>
      <c r="F16" s="63">
        <f t="shared" si="0"/>
        <v>0</v>
      </c>
      <c r="G16" s="92"/>
      <c r="H16" s="19"/>
      <c r="I16" s="20"/>
    </row>
    <row r="17" spans="1:9" s="18" customFormat="1" ht="15.6">
      <c r="A17" s="52" t="s">
        <v>6</v>
      </c>
      <c r="B17" s="53">
        <f>SUM(B10:B16)</f>
        <v>209944238</v>
      </c>
      <c r="C17" s="53">
        <f>SUM(C10:C16)</f>
        <v>239462434</v>
      </c>
      <c r="D17" s="53">
        <f>SUM(D10:D16)</f>
        <v>215996578</v>
      </c>
      <c r="E17" s="53">
        <f>SUM(E10:E16)</f>
        <v>205597467</v>
      </c>
      <c r="F17" s="53">
        <f>SUM(F10:F16)</f>
        <v>-33864967</v>
      </c>
      <c r="G17" s="100"/>
      <c r="H17" s="16"/>
      <c r="I17" s="17"/>
    </row>
    <row r="18" spans="1:9" s="21" customFormat="1" ht="15.6">
      <c r="A18" s="57" t="s">
        <v>7</v>
      </c>
      <c r="B18" s="58"/>
      <c r="C18" s="59"/>
      <c r="D18" s="59"/>
      <c r="E18" s="64"/>
      <c r="F18" s="63"/>
      <c r="G18" s="99"/>
      <c r="H18" s="19"/>
      <c r="I18" s="20"/>
    </row>
    <row r="19" spans="1:9" s="21" customFormat="1" ht="15.6">
      <c r="A19" s="108" t="s">
        <v>31</v>
      </c>
      <c r="B19" s="58">
        <v>-186271810</v>
      </c>
      <c r="C19" s="59">
        <v>-223059765</v>
      </c>
      <c r="D19" s="59">
        <v>-223059765</v>
      </c>
      <c r="E19" s="59">
        <v>-194820371</v>
      </c>
      <c r="F19" s="63">
        <f aca="true" t="shared" si="1" ref="F19:F25">+E19-C19</f>
        <v>28239394</v>
      </c>
      <c r="G19" s="92"/>
      <c r="H19" s="19"/>
      <c r="I19" s="20"/>
    </row>
    <row r="20" spans="1:9" s="21" customFormat="1" ht="15.6">
      <c r="A20" s="108" t="s">
        <v>32</v>
      </c>
      <c r="B20" s="58">
        <v>-10343658</v>
      </c>
      <c r="C20" s="59">
        <v>-11822246</v>
      </c>
      <c r="D20" s="59">
        <v>-11822246</v>
      </c>
      <c r="E20" s="59">
        <v>-10173649</v>
      </c>
      <c r="F20" s="63">
        <f t="shared" si="1"/>
        <v>1648597</v>
      </c>
      <c r="G20" s="92"/>
      <c r="H20" s="19"/>
      <c r="I20" s="20"/>
    </row>
    <row r="21" spans="1:9" s="21" customFormat="1" ht="15.6">
      <c r="A21" s="108" t="s">
        <v>33</v>
      </c>
      <c r="B21" s="58">
        <v>-3911879</v>
      </c>
      <c r="C21" s="59">
        <v>-4769790</v>
      </c>
      <c r="D21" s="59">
        <v>-4769790</v>
      </c>
      <c r="E21" s="59">
        <v>-4739930</v>
      </c>
      <c r="F21" s="63">
        <f t="shared" si="1"/>
        <v>29860</v>
      </c>
      <c r="G21" s="92"/>
      <c r="H21" s="19"/>
      <c r="I21" s="20"/>
    </row>
    <row r="22" spans="1:9" s="21" customFormat="1" ht="15.6">
      <c r="A22" s="108" t="s">
        <v>34</v>
      </c>
      <c r="B22" s="58"/>
      <c r="C22" s="59">
        <v>-3583931</v>
      </c>
      <c r="D22" s="59">
        <v>-3583931</v>
      </c>
      <c r="E22" s="59"/>
      <c r="F22" s="63">
        <f t="shared" si="1"/>
        <v>3583931</v>
      </c>
      <c r="G22" s="92"/>
      <c r="H22" s="19"/>
      <c r="I22" s="20"/>
    </row>
    <row r="23" spans="1:9" s="21" customFormat="1" ht="15.6">
      <c r="A23" s="108" t="s">
        <v>38</v>
      </c>
      <c r="B23" s="58"/>
      <c r="C23" s="59"/>
      <c r="D23" s="59">
        <v>23465856</v>
      </c>
      <c r="E23" s="59"/>
      <c r="F23" s="63">
        <f t="shared" si="1"/>
        <v>0</v>
      </c>
      <c r="G23" s="92"/>
      <c r="H23" s="19"/>
      <c r="I23" s="20"/>
    </row>
    <row r="24" spans="1:9" s="21" customFormat="1" ht="15.6">
      <c r="A24" s="62"/>
      <c r="B24" s="58"/>
      <c r="C24" s="65"/>
      <c r="D24" s="59"/>
      <c r="E24" s="59"/>
      <c r="F24" s="63">
        <f t="shared" si="1"/>
        <v>0</v>
      </c>
      <c r="G24" s="92"/>
      <c r="H24" s="19"/>
      <c r="I24" s="20"/>
    </row>
    <row r="25" spans="1:9" s="18" customFormat="1" ht="15.6">
      <c r="A25" s="66" t="s">
        <v>8</v>
      </c>
      <c r="B25" s="67">
        <f>SUM(B19:B24)</f>
        <v>-200527347</v>
      </c>
      <c r="C25" s="67">
        <f>SUM(C19:C24)</f>
        <v>-243235732</v>
      </c>
      <c r="D25" s="67">
        <f>SUM(D19:D24)</f>
        <v>-219769876</v>
      </c>
      <c r="E25" s="67">
        <f>SUM(E19:E24)</f>
        <v>-209733950</v>
      </c>
      <c r="F25" s="68">
        <f t="shared" si="1"/>
        <v>33501782</v>
      </c>
      <c r="G25" s="101"/>
      <c r="H25" s="16"/>
      <c r="I25" s="17"/>
    </row>
    <row r="26" spans="1:9" s="21" customFormat="1" ht="15.6">
      <c r="A26" s="52" t="s">
        <v>9</v>
      </c>
      <c r="B26" s="93"/>
      <c r="C26" s="69"/>
      <c r="D26" s="69"/>
      <c r="E26" s="70"/>
      <c r="F26" s="71"/>
      <c r="G26" s="102"/>
      <c r="H26" s="19"/>
      <c r="I26" s="20"/>
    </row>
    <row r="27" spans="1:9" s="21" customFormat="1" ht="15.6">
      <c r="A27" s="57" t="s">
        <v>10</v>
      </c>
      <c r="B27" s="94"/>
      <c r="C27" s="58"/>
      <c r="D27" s="58"/>
      <c r="E27" s="58"/>
      <c r="F27" s="64"/>
      <c r="G27" s="103"/>
      <c r="H27" s="19"/>
      <c r="I27" s="20"/>
    </row>
    <row r="28" spans="1:9" s="21" customFormat="1" ht="15.6">
      <c r="A28" s="57"/>
      <c r="B28" s="94"/>
      <c r="C28" s="58"/>
      <c r="D28" s="58"/>
      <c r="E28" s="58"/>
      <c r="F28" s="64"/>
      <c r="G28" s="103"/>
      <c r="H28" s="19"/>
      <c r="I28" s="20"/>
    </row>
    <row r="29" spans="1:9" s="21" customFormat="1" ht="15.6">
      <c r="A29" s="57"/>
      <c r="B29" s="94"/>
      <c r="C29" s="58"/>
      <c r="D29" s="58"/>
      <c r="E29" s="58"/>
      <c r="F29" s="64"/>
      <c r="G29" s="103"/>
      <c r="H29" s="19"/>
      <c r="I29" s="20"/>
    </row>
    <row r="30" spans="1:9" s="21" customFormat="1" ht="15.6">
      <c r="A30" s="57" t="s">
        <v>11</v>
      </c>
      <c r="B30" s="94">
        <f>SUM(B28:B29)</f>
        <v>0</v>
      </c>
      <c r="C30" s="94">
        <f>SUM(C28:C29)</f>
        <v>0</v>
      </c>
      <c r="D30" s="94">
        <f>SUM(D28:D29)</f>
        <v>0</v>
      </c>
      <c r="E30" s="94">
        <f>SUM(E28:E29)</f>
        <v>0</v>
      </c>
      <c r="F30" s="64"/>
      <c r="G30" s="103"/>
      <c r="H30" s="19"/>
      <c r="I30" s="20"/>
    </row>
    <row r="31" spans="1:102" s="23" customFormat="1" ht="15.6">
      <c r="A31" s="52" t="s">
        <v>12</v>
      </c>
      <c r="B31" s="72">
        <f>+B8+B17+B25+B30</f>
        <v>45183186</v>
      </c>
      <c r="C31" s="73">
        <f>+C8+C17+C25+C26</f>
        <v>25418445</v>
      </c>
      <c r="D31" s="73">
        <f>+D8+D17+D25+D26</f>
        <v>41409888</v>
      </c>
      <c r="E31" s="73">
        <f>+E8+E17+E25+E26</f>
        <v>41046703</v>
      </c>
      <c r="F31" s="109">
        <f>+E31-C31</f>
        <v>15628258</v>
      </c>
      <c r="G31" s="102"/>
      <c r="H31" s="19"/>
      <c r="I31" s="19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</row>
    <row r="32" spans="1:9" s="21" customFormat="1" ht="15.6">
      <c r="A32" s="57" t="s">
        <v>13</v>
      </c>
      <c r="B32" s="58"/>
      <c r="C32" s="59"/>
      <c r="D32" s="59"/>
      <c r="E32" s="74"/>
      <c r="F32" s="75"/>
      <c r="G32" s="104"/>
      <c r="H32" s="24"/>
      <c r="I32" s="20"/>
    </row>
    <row r="33" spans="1:9" s="21" customFormat="1" ht="16.2">
      <c r="A33" s="108" t="s">
        <v>35</v>
      </c>
      <c r="B33" s="58">
        <v>-18851000</v>
      </c>
      <c r="C33" s="59">
        <v>-20068898</v>
      </c>
      <c r="D33" s="59">
        <v>-20068898</v>
      </c>
      <c r="E33" s="74">
        <v>-13747000</v>
      </c>
      <c r="F33" s="63">
        <f>+E33-C33</f>
        <v>6321898</v>
      </c>
      <c r="G33" s="104"/>
      <c r="H33" s="24"/>
      <c r="I33" s="20"/>
    </row>
    <row r="34" spans="1:9" s="21" customFormat="1" ht="15.6">
      <c r="A34" s="108" t="s">
        <v>36</v>
      </c>
      <c r="B34" s="58">
        <v>-26332186.26999998</v>
      </c>
      <c r="C34" s="59">
        <v>-5349547</v>
      </c>
      <c r="D34" s="59">
        <v>-5349547</v>
      </c>
      <c r="E34" s="74">
        <v>-27269842.429635137</v>
      </c>
      <c r="F34" s="63">
        <f>+E34-C34</f>
        <v>-21920295.429635137</v>
      </c>
      <c r="G34" s="104"/>
      <c r="H34" s="24"/>
      <c r="I34" s="20"/>
    </row>
    <row r="35" spans="1:9" s="21" customFormat="1" ht="16.2">
      <c r="A35" s="108" t="s">
        <v>37</v>
      </c>
      <c r="B35" s="58"/>
      <c r="C35" s="59"/>
      <c r="D35" s="59"/>
      <c r="E35" s="74"/>
      <c r="F35" s="76"/>
      <c r="G35" s="104"/>
      <c r="H35" s="24"/>
      <c r="I35" s="20"/>
    </row>
    <row r="36" spans="1:9" s="18" customFormat="1" ht="15.6">
      <c r="A36" s="57" t="s">
        <v>14</v>
      </c>
      <c r="B36" s="77">
        <f>SUM(B32:B35)</f>
        <v>-45183186.26999998</v>
      </c>
      <c r="C36" s="78">
        <f>SUM(C32:C35)</f>
        <v>-25418445</v>
      </c>
      <c r="D36" s="78">
        <f>SUM(D32:D35)</f>
        <v>-25418445</v>
      </c>
      <c r="E36" s="79">
        <f>SUM(E32:E35)</f>
        <v>-41016842.42963514</v>
      </c>
      <c r="F36" s="63">
        <f>+E36-C36</f>
        <v>-15598397.429635137</v>
      </c>
      <c r="G36" s="105"/>
      <c r="H36" s="25"/>
      <c r="I36" s="17"/>
    </row>
    <row r="37" spans="1:9" s="18" customFormat="1" ht="15.6">
      <c r="A37" s="52" t="s">
        <v>15</v>
      </c>
      <c r="B37" s="53">
        <f>+B31+B36</f>
        <v>-0.26999998092651367</v>
      </c>
      <c r="C37" s="54">
        <f>+C31+C36</f>
        <v>0</v>
      </c>
      <c r="D37" s="54">
        <f>+D31+D36</f>
        <v>15991443</v>
      </c>
      <c r="E37" s="54">
        <f>+E31+E36</f>
        <v>29860.57036486268</v>
      </c>
      <c r="F37" s="109">
        <f>+E37-C37</f>
        <v>29860.57036486268</v>
      </c>
      <c r="G37" s="102"/>
      <c r="H37" s="16"/>
      <c r="I37" s="17"/>
    </row>
    <row r="38" spans="1:9" s="21" customFormat="1" ht="18" thickBot="1">
      <c r="A38" s="80" t="s">
        <v>23</v>
      </c>
      <c r="B38" s="81">
        <f>-B19*0.026</f>
        <v>4843067.06</v>
      </c>
      <c r="C38" s="69">
        <f>-C19*0.026</f>
        <v>5799553.89</v>
      </c>
      <c r="D38" s="69">
        <f>-D19*0.026</f>
        <v>5799553.89</v>
      </c>
      <c r="E38" s="69">
        <f>-E19*0.026</f>
        <v>5065329.646</v>
      </c>
      <c r="F38" s="109">
        <f>+E38-C38</f>
        <v>-734224.244</v>
      </c>
      <c r="G38" s="106"/>
      <c r="H38" s="26"/>
      <c r="I38" s="20"/>
    </row>
    <row r="39" spans="1:8" s="28" customFormat="1" ht="16.2" customHeight="1">
      <c r="A39" s="95" t="s">
        <v>16</v>
      </c>
      <c r="B39" s="86"/>
      <c r="C39" s="85"/>
      <c r="D39" s="86"/>
      <c r="E39" s="86"/>
      <c r="F39" s="96"/>
      <c r="G39" s="86"/>
      <c r="H39" s="27"/>
    </row>
    <row r="40" spans="1:8" s="28" customFormat="1" ht="16.2" customHeight="1">
      <c r="A40" s="82" t="s">
        <v>24</v>
      </c>
      <c r="B40" s="84"/>
      <c r="C40" s="97"/>
      <c r="D40" s="84"/>
      <c r="E40" s="86"/>
      <c r="F40" s="86"/>
      <c r="G40" s="84"/>
      <c r="H40" s="29"/>
    </row>
    <row r="41" spans="1:8" s="28" customFormat="1" ht="16.2" customHeight="1">
      <c r="A41" s="83" t="s">
        <v>25</v>
      </c>
      <c r="B41" s="84"/>
      <c r="C41" s="98"/>
      <c r="D41" s="84"/>
      <c r="E41" s="86"/>
      <c r="F41" s="86"/>
      <c r="G41" s="84"/>
      <c r="H41" s="29"/>
    </row>
    <row r="42" spans="1:8" s="28" customFormat="1" ht="16.2" customHeight="1">
      <c r="A42" s="82" t="s">
        <v>39</v>
      </c>
      <c r="B42" s="86"/>
      <c r="C42" s="85"/>
      <c r="D42" s="86"/>
      <c r="E42" s="86"/>
      <c r="F42" s="86"/>
      <c r="G42" s="91"/>
      <c r="H42" s="29"/>
    </row>
    <row r="43" spans="1:8" s="21" customFormat="1" ht="16.2" customHeight="1">
      <c r="A43" s="96"/>
      <c r="B43" s="84"/>
      <c r="C43" s="85"/>
      <c r="D43" s="84"/>
      <c r="E43" s="86"/>
      <c r="F43" s="86"/>
      <c r="G43" s="86"/>
      <c r="H43" s="30"/>
    </row>
    <row r="44" spans="1:8" s="21" customFormat="1" ht="16.2" customHeight="1">
      <c r="A44" s="31"/>
      <c r="B44" s="32"/>
      <c r="C44" s="33"/>
      <c r="D44" s="32"/>
      <c r="E44" s="32"/>
      <c r="F44" s="32"/>
      <c r="G44" s="29"/>
      <c r="H44" s="22"/>
    </row>
    <row r="45" spans="1:8" s="21" customFormat="1" ht="16.2" customHeight="1">
      <c r="A45" s="34"/>
      <c r="B45" s="32"/>
      <c r="C45" s="33"/>
      <c r="D45" s="32"/>
      <c r="E45" s="32"/>
      <c r="F45" s="32"/>
      <c r="G45" s="29"/>
      <c r="H45" s="22"/>
    </row>
    <row r="46" spans="1:8" s="21" customFormat="1" ht="15" customHeight="1">
      <c r="A46" s="34"/>
      <c r="B46" s="32"/>
      <c r="C46" s="33"/>
      <c r="D46" s="32"/>
      <c r="E46" s="32"/>
      <c r="F46" s="32"/>
      <c r="G46" s="29"/>
      <c r="H46" s="22"/>
    </row>
    <row r="47" spans="1:8" s="21" customFormat="1" ht="15.6">
      <c r="A47" s="34"/>
      <c r="B47" s="32"/>
      <c r="C47" s="33"/>
      <c r="D47" s="32"/>
      <c r="E47" s="32"/>
      <c r="F47" s="32"/>
      <c r="G47" s="29"/>
      <c r="H47" s="22"/>
    </row>
    <row r="48" spans="1:8" s="21" customFormat="1" ht="15.6">
      <c r="A48" s="34"/>
      <c r="B48" s="32"/>
      <c r="C48" s="33"/>
      <c r="D48" s="32"/>
      <c r="E48" s="32"/>
      <c r="F48" s="32"/>
      <c r="G48" s="29"/>
      <c r="H48" s="22"/>
    </row>
    <row r="49" spans="1:8" s="21" customFormat="1" ht="15.6">
      <c r="A49" s="34"/>
      <c r="B49" s="32"/>
      <c r="C49" s="33"/>
      <c r="D49" s="32"/>
      <c r="E49" s="32"/>
      <c r="F49" s="32"/>
      <c r="G49" s="29"/>
      <c r="H49" s="22"/>
    </row>
    <row r="50" spans="2:8" ht="15">
      <c r="B50" s="36"/>
      <c r="C50" s="37"/>
      <c r="D50" s="36"/>
      <c r="E50" s="36"/>
      <c r="F50" s="36"/>
      <c r="G50" s="38"/>
      <c r="H50" s="39"/>
    </row>
    <row r="51" spans="2:8" ht="15">
      <c r="B51" s="36"/>
      <c r="C51" s="37"/>
      <c r="D51" s="36"/>
      <c r="E51" s="36"/>
      <c r="F51" s="36"/>
      <c r="G51" s="38"/>
      <c r="H51" s="39"/>
    </row>
    <row r="52" spans="2:8" ht="15">
      <c r="B52" s="36"/>
      <c r="C52" s="37"/>
      <c r="D52" s="36"/>
      <c r="E52" s="36"/>
      <c r="F52" s="36"/>
      <c r="G52" s="38"/>
      <c r="H52" s="39"/>
    </row>
    <row r="53" spans="2:8" ht="15">
      <c r="B53" s="36"/>
      <c r="C53" s="37"/>
      <c r="D53" s="36"/>
      <c r="E53" s="36"/>
      <c r="F53" s="36"/>
      <c r="G53" s="38"/>
      <c r="H53" s="39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  <row r="137" ht="12.75">
      <c r="G137" s="38"/>
    </row>
    <row r="138" ht="12.75">
      <c r="G138" s="38"/>
    </row>
    <row r="139" ht="12.75">
      <c r="G139" s="38"/>
    </row>
    <row r="140" ht="12.75">
      <c r="G140" s="38"/>
    </row>
    <row r="141" ht="12.75">
      <c r="G141" s="38"/>
    </row>
    <row r="142" ht="12.75">
      <c r="G142" s="38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2011-08-08T17:58:16Z</cp:lastPrinted>
  <dcterms:created xsi:type="dcterms:W3CDTF">2006-04-10T21:55:54Z</dcterms:created>
  <dcterms:modified xsi:type="dcterms:W3CDTF">2011-10-12T00:47:00Z</dcterms:modified>
  <cp:category/>
  <cp:version/>
  <cp:contentType/>
  <cp:contentStatus/>
</cp:coreProperties>
</file>