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irport Fin Pl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<sst xmlns="http://schemas.openxmlformats.org/spreadsheetml/2006/main" count="47" uniqueCount="47">
  <si>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Non-CX Financial Plan</t>
  </si>
  <si>
    <t>Fund Name: Airport Division</t>
  </si>
  <si>
    <t>Fund Number: 000004290</t>
  </si>
  <si>
    <t>Prepared by:  Penny Wade</t>
  </si>
  <si>
    <t>Category</t>
  </si>
  <si>
    <t xml:space="preserve">2004 Actual 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</si>
  <si>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</si>
  <si>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</si>
  <si>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</si>
  <si>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</si>
  <si>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</si>
  <si>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</si>
  <si>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</si>
  <si>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>Operating</t>
  </si>
  <si>
    <t>Interest</t>
  </si>
  <si>
    <t>Revenue transfer to Hush House</t>
  </si>
  <si>
    <t>Hush House Proj To Be Cancelled</t>
  </si>
  <si>
    <t>Total Revenues</t>
  </si>
  <si>
    <t>Expenditures</t>
  </si>
  <si>
    <t>Operating Expenditures</t>
  </si>
  <si>
    <r>
      <t xml:space="preserve">Bond Debt Payments </t>
    </r>
    <r>
      <rPr>
        <b/>
        <vertAlign val="superscript"/>
        <sz val="12"/>
        <rFont val="Times New Roman"/>
        <family val="1"/>
      </rPr>
      <t>1</t>
    </r>
  </si>
  <si>
    <t>ARFF</t>
  </si>
  <si>
    <t>First Quarter Omnibus</t>
  </si>
  <si>
    <t xml:space="preserve">lst Qtr Omnibus </t>
  </si>
  <si>
    <t>Third Quarter Omnibus</t>
  </si>
  <si>
    <t>Carryover Encumbrance</t>
  </si>
  <si>
    <t>2004 Carryover Encumbrance</t>
  </si>
  <si>
    <t>Total Expenditures</t>
  </si>
  <si>
    <r>
      <t xml:space="preserve">Estimated Underexpenditures </t>
    </r>
    <r>
      <rPr>
        <b/>
        <vertAlign val="superscript"/>
        <sz val="12"/>
        <rFont val="Times New Roman"/>
        <family val="1"/>
      </rPr>
      <t>2</t>
    </r>
  </si>
  <si>
    <t>Other Fund Transactions</t>
  </si>
  <si>
    <t>Correction of 2004 Bond Debt Payment</t>
  </si>
  <si>
    <t>Correction of 2004 14th Month Adjustment</t>
  </si>
  <si>
    <t>Operating Transfer to CIP</t>
  </si>
  <si>
    <t>Total Other Fund Transactions</t>
  </si>
  <si>
    <t>Ending Fund Balance</t>
  </si>
  <si>
    <t>Designations and Reserves</t>
  </si>
  <si>
    <t>Encumbrance</t>
  </si>
  <si>
    <t>Class Comp Reserve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</si>
  <si>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</si>
  <si>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</si>
  <si>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 xml:space="preserve"> 3</t>
    </r>
  </si>
  <si>
    <t>Financial Plan Notes:</t>
  </si>
  <si>
    <r>
      <t>1</t>
    </r>
    <r>
      <rPr>
        <sz val="12"/>
        <rFont val="Times New Roman"/>
        <family val="1"/>
      </rPr>
      <t xml:space="preserve"> Bond debt payment erroneously paid out of operating fund instead of CIP fund</t>
    </r>
  </si>
  <si>
    <r>
      <t xml:space="preserve">2  </t>
    </r>
    <r>
      <rPr>
        <sz val="12"/>
        <rFont val="Times New Roman"/>
        <family val="1"/>
      </rPr>
      <t>2.5% of total expenditures</t>
    </r>
  </si>
  <si>
    <r>
      <t>3</t>
    </r>
    <r>
      <rPr>
        <sz val="12"/>
        <rFont val="Times New Roman"/>
        <family val="1"/>
      </rPr>
      <t xml:space="preserve"> 10% of total revenue</t>
    </r>
  </si>
  <si>
    <t>Date Prepared:  7/29/05</t>
  </si>
  <si>
    <t xml:space="preserve">3rd Qtr Omnibus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</si>
</sst>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1" xfId="20" applyFont="1" applyBorder="1">
      <alignment/>
      <protection/>
    </xf>
    <xf numFmtId="49" fontId="2" fillId="0" borderId="2" xfId="15" applyNumberFormat="1" applyFont="1" applyBorder="1" applyAlignment="1">
      <alignment/>
    </xf>
    <xf numFmtId="0" fontId="5" fillId="0" borderId="3" xfId="20" applyFont="1" applyBorder="1" applyAlignment="1">
      <alignment horizontal="center" wrapText="1"/>
      <protection/>
    </xf>
    <xf numFmtId="0" fontId="5" fillId="0" borderId="4" xfId="20" applyFont="1" applyBorder="1" applyAlignment="1">
      <alignment horizontal="center" wrapText="1"/>
      <protection/>
    </xf>
    <xf numFmtId="0" fontId="5" fillId="0" borderId="5" xfId="20" applyFont="1" applyBorder="1" applyAlignment="1">
      <alignment horizontal="center" wrapText="1"/>
      <protection/>
    </xf>
    <xf numFmtId="0" fontId="5" fillId="0" borderId="0" xfId="20" applyFont="1" applyAlignment="1">
      <alignment horizontal="center" wrapText="1"/>
      <protection/>
    </xf>
    <xf numFmtId="0" fontId="5" fillId="0" borderId="6" xfId="20" applyFont="1" applyBorder="1">
      <alignment/>
      <protection/>
    </xf>
    <xf numFmtId="3" fontId="5" fillId="0" borderId="7" xfId="20" applyNumberFormat="1" applyFont="1" applyBorder="1">
      <alignment/>
      <protection/>
    </xf>
    <xf numFmtId="37" fontId="5" fillId="0" borderId="8" xfId="15" applyNumberFormat="1" applyFont="1" applyBorder="1" applyAlignment="1">
      <alignment/>
    </xf>
    <xf numFmtId="49" fontId="2" fillId="0" borderId="9" xfId="15" applyNumberFormat="1" applyFont="1" applyFill="1" applyBorder="1" applyAlignment="1">
      <alignment wrapText="1"/>
    </xf>
    <xf numFmtId="0" fontId="5" fillId="0" borderId="0" xfId="20" applyFont="1">
      <alignment/>
      <protection/>
    </xf>
    <xf numFmtId="37" fontId="5" fillId="0" borderId="10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49" fontId="2" fillId="0" borderId="12" xfId="15" applyNumberFormat="1" applyFont="1" applyFill="1" applyBorder="1" applyAlignment="1">
      <alignment wrapText="1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37" fontId="2" fillId="0" borderId="13" xfId="19" applyFont="1" applyFill="1" applyBorder="1" applyAlignment="1">
      <alignment horizontal="left"/>
      <protection/>
    </xf>
    <xf numFmtId="49" fontId="6" fillId="0" borderId="12" xfId="15" applyNumberFormat="1" applyFont="1" applyBorder="1" applyAlignment="1">
      <alignment wrapText="1"/>
    </xf>
    <xf numFmtId="49" fontId="6" fillId="0" borderId="12" xfId="15" applyNumberFormat="1" applyFont="1" applyBorder="1" applyAlignment="1">
      <alignment/>
    </xf>
    <xf numFmtId="37" fontId="5" fillId="0" borderId="14" xfId="19" applyFont="1" applyFill="1" applyBorder="1" applyAlignment="1">
      <alignment horizontal="left"/>
      <protection/>
    </xf>
    <xf numFmtId="164" fontId="5" fillId="0" borderId="7" xfId="15" applyNumberFormat="1" applyFont="1" applyFill="1" applyBorder="1" applyAlignment="1">
      <alignment/>
    </xf>
    <xf numFmtId="164" fontId="5" fillId="0" borderId="15" xfId="15" applyNumberFormat="1" applyFont="1" applyFill="1" applyBorder="1" applyAlignment="1">
      <alignment/>
    </xf>
    <xf numFmtId="49" fontId="5" fillId="0" borderId="16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20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37" fontId="5" fillId="0" borderId="13" xfId="19" applyFont="1" applyFill="1" applyBorder="1" applyAlignment="1">
      <alignment horizontal="left"/>
      <protection/>
    </xf>
    <xf numFmtId="164" fontId="2" fillId="0" borderId="17" xfId="15" applyNumberFormat="1" applyFont="1" applyFill="1" applyBorder="1" applyAlignment="1">
      <alignment/>
    </xf>
    <xf numFmtId="164" fontId="2" fillId="0" borderId="11" xfId="15" applyNumberFormat="1" applyFont="1" applyBorder="1" applyAlignment="1">
      <alignment/>
    </xf>
    <xf numFmtId="9" fontId="2" fillId="0" borderId="11" xfId="21" applyFont="1" applyBorder="1" applyAlignment="1">
      <alignment/>
    </xf>
    <xf numFmtId="49" fontId="2" fillId="0" borderId="12" xfId="15" applyNumberFormat="1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49" fontId="2" fillId="0" borderId="12" xfId="15" applyNumberFormat="1" applyFont="1" applyBorder="1" applyAlignment="1">
      <alignment wrapText="1"/>
    </xf>
    <xf numFmtId="164" fontId="2" fillId="0" borderId="0" xfId="15" applyNumberFormat="1" applyFont="1" applyFill="1" applyBorder="1" applyAlignment="1">
      <alignment/>
    </xf>
    <xf numFmtId="49" fontId="2" fillId="0" borderId="13" xfId="15" applyNumberFormat="1" applyFont="1" applyBorder="1" applyAlignment="1">
      <alignment horizontal="left"/>
    </xf>
    <xf numFmtId="164" fontId="2" fillId="0" borderId="17" xfId="15" applyNumberFormat="1" applyFont="1" applyBorder="1" applyAlignment="1">
      <alignment/>
    </xf>
    <xf numFmtId="164" fontId="2" fillId="0" borderId="0" xfId="20" applyNumberFormat="1" applyFont="1">
      <alignment/>
      <protection/>
    </xf>
    <xf numFmtId="37" fontId="5" fillId="0" borderId="18" xfId="19" applyFont="1" applyFill="1" applyBorder="1" applyAlignment="1">
      <alignment horizontal="left"/>
      <protection/>
    </xf>
    <xf numFmtId="164" fontId="5" fillId="0" borderId="19" xfId="15" applyNumberFormat="1" applyFont="1" applyFill="1" applyBorder="1" applyAlignment="1">
      <alignment/>
    </xf>
    <xf numFmtId="164" fontId="5" fillId="0" borderId="19" xfId="15" applyNumberFormat="1" applyFont="1" applyBorder="1" applyAlignment="1">
      <alignment/>
    </xf>
    <xf numFmtId="49" fontId="2" fillId="0" borderId="9" xfId="15" applyNumberFormat="1" applyFont="1" applyBorder="1" applyAlignment="1">
      <alignment/>
    </xf>
    <xf numFmtId="37" fontId="5" fillId="0" borderId="6" xfId="19" applyFont="1" applyFill="1" applyBorder="1" applyAlignment="1">
      <alignment horizontal="left"/>
      <protection/>
    </xf>
    <xf numFmtId="164" fontId="2" fillId="2" borderId="7" xfId="15" applyNumberFormat="1" applyFont="1" applyFill="1" applyBorder="1" applyAlignment="1" quotePrefix="1">
      <alignment/>
    </xf>
    <xf numFmtId="164" fontId="5" fillId="2" borderId="20" xfId="15" applyNumberFormat="1" applyFont="1" applyFill="1" applyBorder="1" applyAlignment="1">
      <alignment/>
    </xf>
    <xf numFmtId="164" fontId="2" fillId="2" borderId="20" xfId="15" applyNumberFormat="1" applyFont="1" applyFill="1" applyBorder="1" applyAlignment="1">
      <alignment/>
    </xf>
    <xf numFmtId="49" fontId="2" fillId="0" borderId="16" xfId="15" applyNumberFormat="1" applyFont="1" applyBorder="1" applyAlignment="1">
      <alignment/>
    </xf>
    <xf numFmtId="37" fontId="5" fillId="0" borderId="13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 quotePrefix="1">
      <alignment/>
    </xf>
    <xf numFmtId="49" fontId="2" fillId="0" borderId="21" xfId="15" applyNumberFormat="1" applyFont="1" applyBorder="1" applyAlignment="1">
      <alignment/>
    </xf>
    <xf numFmtId="49" fontId="6" fillId="0" borderId="21" xfId="15" applyNumberFormat="1" applyFont="1" applyBorder="1" applyAlignment="1">
      <alignment wrapText="1"/>
    </xf>
    <xf numFmtId="164" fontId="2" fillId="0" borderId="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 quotePrefix="1">
      <alignment/>
    </xf>
    <xf numFmtId="164" fontId="5" fillId="0" borderId="11" xfId="15" applyNumberFormat="1" applyFont="1" applyFill="1" applyBorder="1" applyAlignment="1">
      <alignment/>
    </xf>
    <xf numFmtId="164" fontId="5" fillId="0" borderId="19" xfId="15" applyNumberFormat="1" applyFont="1" applyBorder="1" applyAlignment="1">
      <alignment/>
    </xf>
    <xf numFmtId="37" fontId="5" fillId="0" borderId="6" xfId="19" applyFont="1" applyFill="1" applyBorder="1" applyAlignment="1">
      <alignment horizontal="left"/>
      <protection/>
    </xf>
    <xf numFmtId="164" fontId="5" fillId="0" borderId="20" xfId="15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2" xfId="15" applyNumberFormat="1" applyFont="1" applyFill="1" applyBorder="1" applyAlignment="1">
      <alignment/>
    </xf>
    <xf numFmtId="49" fontId="2" fillId="0" borderId="12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49" fontId="2" fillId="0" borderId="23" xfId="15" applyNumberFormat="1" applyFont="1" applyBorder="1" applyAlignment="1">
      <alignment horizontal="left"/>
    </xf>
    <xf numFmtId="164" fontId="5" fillId="0" borderId="12" xfId="15" applyNumberFormat="1" applyFont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5" fillId="0" borderId="19" xfId="15" applyNumberFormat="1" applyFont="1" applyFill="1" applyBorder="1" applyAlignment="1">
      <alignment/>
    </xf>
    <xf numFmtId="49" fontId="5" fillId="0" borderId="12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37" fontId="5" fillId="0" borderId="24" xfId="19" applyFont="1" applyFill="1" applyBorder="1" applyAlignment="1">
      <alignment horizontal="left"/>
      <protection/>
    </xf>
    <xf numFmtId="164" fontId="5" fillId="0" borderId="25" xfId="15" applyNumberFormat="1" applyFont="1" applyFill="1" applyBorder="1" applyAlignment="1">
      <alignment/>
    </xf>
    <xf numFmtId="164" fontId="5" fillId="0" borderId="26" xfId="15" applyNumberFormat="1" applyFont="1" applyBorder="1" applyAlignment="1">
      <alignment/>
    </xf>
    <xf numFmtId="49" fontId="2" fillId="0" borderId="27" xfId="15" applyNumberFormat="1" applyFont="1" applyFill="1" applyBorder="1" applyAlignment="1">
      <alignment wrapText="1"/>
    </xf>
    <xf numFmtId="37" fontId="5" fillId="0" borderId="28" xfId="19" applyFont="1" applyFill="1" applyBorder="1" applyAlignment="1" quotePrefix="1">
      <alignment horizontal="left"/>
      <protection/>
    </xf>
    <xf numFmtId="164" fontId="5" fillId="0" borderId="26" xfId="15" applyNumberFormat="1" applyFont="1" applyFill="1" applyBorder="1" applyAlignment="1">
      <alignment/>
    </xf>
    <xf numFmtId="164" fontId="2" fillId="0" borderId="26" xfId="15" applyNumberFormat="1" applyFont="1" applyBorder="1" applyAlignment="1">
      <alignment horizontal="right"/>
    </xf>
    <xf numFmtId="49" fontId="2" fillId="0" borderId="27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164" fontId="5" fillId="0" borderId="0" xfId="15" applyNumberFormat="1" applyFont="1" applyFill="1" applyBorder="1" applyAlignment="1" quotePrefix="1">
      <alignment/>
    </xf>
    <xf numFmtId="37" fontId="5" fillId="0" borderId="0" xfId="19" applyFont="1" applyAlignment="1">
      <alignment horizontal="left"/>
      <protection/>
    </xf>
    <xf numFmtId="37" fontId="2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7" fillId="0" borderId="0" xfId="0" applyFont="1" applyAlignment="1">
      <alignment/>
    </xf>
    <xf numFmtId="37" fontId="5" fillId="0" borderId="0" xfId="19" applyFont="1" applyBorder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7" fontId="6" fillId="0" borderId="0" xfId="19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7" fontId="8" fillId="0" borderId="0" xfId="19" applyFont="1" applyBorder="1">
      <alignment/>
      <protection/>
    </xf>
    <xf numFmtId="0" fontId="6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0" fontId="6" fillId="0" borderId="0" xfId="0" applyFont="1" applyAlignment="1" quotePrefix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left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7" fontId="3" fillId="0" borderId="0" xfId="19" applyFont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PSQ 2003 Form B - Financial Plan-Benefi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1.57421875" style="113" customWidth="1"/>
    <col min="2" max="2" width="14.7109375" style="3" customWidth="1"/>
    <col min="3" max="3" width="15.421875" style="118" customWidth="1"/>
    <col min="4" max="4" width="16.28125" style="3" customWidth="1"/>
    <col min="5" max="5" width="19.7109375" style="3" customWidth="1"/>
    <col min="6" max="6" width="20.7109375" style="3" customWidth="1"/>
    <col min="7" max="7" width="29.421875" style="7" bestFit="1" customWidth="1"/>
    <col min="8" max="8" width="8.8515625" style="7" customWidth="1"/>
    <col min="10" max="10" width="25.57421875" style="0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8.75">
      <c r="A2" s="119" t="s">
        <v>0</v>
      </c>
      <c r="B2" s="119"/>
      <c r="C2" s="119"/>
      <c r="D2" s="119"/>
      <c r="E2" s="119"/>
      <c r="F2" s="119"/>
      <c r="G2" s="119"/>
      <c r="H2" s="6"/>
    </row>
    <row r="3" s="8" customFormat="1" ht="15.75">
      <c r="A3" s="8" t="s">
        <v>1</v>
      </c>
    </row>
    <row r="4" s="8" customFormat="1" ht="15.75">
      <c r="A4" s="8" t="s">
        <v>2</v>
      </c>
    </row>
    <row r="5" spans="1:7" s="8" customFormat="1" ht="15.75">
      <c r="A5" s="8" t="s">
        <v>3</v>
      </c>
      <c r="C5" s="9"/>
      <c r="G5" s="8" t="s">
        <v>45</v>
      </c>
    </row>
    <row r="6" spans="5:7" s="8" customFormat="1" ht="16.5" thickBot="1">
      <c r="E6" s="10"/>
      <c r="F6" s="11"/>
      <c r="G6" s="10"/>
    </row>
    <row r="7" spans="1:7" s="15" customFormat="1" ht="31.5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4" t="s">
        <v>10</v>
      </c>
    </row>
    <row r="8" spans="1:7" s="20" customFormat="1" ht="15.75">
      <c r="A8" s="16" t="s">
        <v>11</v>
      </c>
      <c r="B8" s="17">
        <v>2516831</v>
      </c>
      <c r="C8" s="17">
        <v>2376164</v>
      </c>
      <c r="D8" s="17">
        <f>B27</f>
        <v>2690205</v>
      </c>
      <c r="E8" s="17">
        <f>B27</f>
        <v>2690205</v>
      </c>
      <c r="F8" s="18"/>
      <c r="G8" s="19"/>
    </row>
    <row r="9" spans="1:9" s="26" customFormat="1" ht="15.75">
      <c r="A9" s="21" t="s">
        <v>12</v>
      </c>
      <c r="B9" s="22"/>
      <c r="C9" s="22"/>
      <c r="D9" s="22"/>
      <c r="E9" s="22"/>
      <c r="F9" s="22"/>
      <c r="G9" s="23"/>
      <c r="H9" s="24"/>
      <c r="I9" s="25"/>
    </row>
    <row r="10" spans="1:9" s="26" customFormat="1" ht="15.75">
      <c r="A10" s="27" t="s">
        <v>13</v>
      </c>
      <c r="B10" s="22">
        <v>11515453</v>
      </c>
      <c r="C10" s="22">
        <v>10871274</v>
      </c>
      <c r="D10" s="22">
        <v>10871274</v>
      </c>
      <c r="E10" s="22">
        <v>10837196</v>
      </c>
      <c r="F10" s="22">
        <f>E10-C10</f>
        <v>-34078</v>
      </c>
      <c r="G10" s="28"/>
      <c r="H10" s="24"/>
      <c r="I10" s="25"/>
    </row>
    <row r="11" spans="1:9" s="26" customFormat="1" ht="15.75">
      <c r="A11" s="27" t="s">
        <v>14</v>
      </c>
      <c r="B11" s="22">
        <v>130912</v>
      </c>
      <c r="C11" s="22">
        <v>98952</v>
      </c>
      <c r="D11" s="22">
        <v>98952</v>
      </c>
      <c r="E11" s="22">
        <v>109200</v>
      </c>
      <c r="F11" s="22">
        <f>E11-C11</f>
        <v>10248</v>
      </c>
      <c r="G11" s="29"/>
      <c r="H11" s="24"/>
      <c r="I11" s="25"/>
    </row>
    <row r="12" spans="1:9" s="26" customFormat="1" ht="15.75">
      <c r="A12" s="27" t="s">
        <v>15</v>
      </c>
      <c r="B12" s="22">
        <v>-229724</v>
      </c>
      <c r="C12" s="22">
        <v>-139278</v>
      </c>
      <c r="D12" s="22">
        <v>-139278</v>
      </c>
      <c r="E12" s="22">
        <v>0</v>
      </c>
      <c r="F12" s="22">
        <f>E12-C12</f>
        <v>139278</v>
      </c>
      <c r="G12" s="29" t="s">
        <v>16</v>
      </c>
      <c r="H12" s="24"/>
      <c r="I12" s="25"/>
    </row>
    <row r="13" spans="1:10" s="37" customFormat="1" ht="15.75">
      <c r="A13" s="30" t="s">
        <v>17</v>
      </c>
      <c r="B13" s="31">
        <f>SUM(B10:B12)</f>
        <v>11416641</v>
      </c>
      <c r="C13" s="32">
        <f>SUM(C10:C12)</f>
        <v>10830948</v>
      </c>
      <c r="D13" s="32">
        <f>SUM(D10:D12)</f>
        <v>10830948</v>
      </c>
      <c r="E13" s="32">
        <v>10946396</v>
      </c>
      <c r="F13" s="32">
        <f>SUM(F10:F12)</f>
        <v>115448</v>
      </c>
      <c r="G13" s="33"/>
      <c r="H13" s="34"/>
      <c r="I13" s="35"/>
      <c r="J13" s="36"/>
    </row>
    <row r="14" spans="1:10" s="26" customFormat="1" ht="15.75">
      <c r="A14" s="38" t="s">
        <v>18</v>
      </c>
      <c r="B14" s="22"/>
      <c r="C14" s="39"/>
      <c r="D14" s="39"/>
      <c r="E14" s="40"/>
      <c r="F14" s="41"/>
      <c r="G14" s="42"/>
      <c r="H14" s="24"/>
      <c r="I14" s="25"/>
      <c r="J14" s="43"/>
    </row>
    <row r="15" spans="1:10" s="26" customFormat="1" ht="15.75">
      <c r="A15" s="27" t="s">
        <v>19</v>
      </c>
      <c r="B15" s="22">
        <v>-8241707</v>
      </c>
      <c r="C15" s="39">
        <v>-8345484</v>
      </c>
      <c r="D15" s="39">
        <v>-8345484</v>
      </c>
      <c r="E15" s="39">
        <v>-8345484</v>
      </c>
      <c r="F15" s="40">
        <f aca="true" t="shared" si="0" ref="F15:F20">E15-C15</f>
        <v>0</v>
      </c>
      <c r="G15" s="44"/>
      <c r="H15" s="24"/>
      <c r="I15" s="25"/>
      <c r="J15" s="45"/>
    </row>
    <row r="16" spans="1:10" s="26" customFormat="1" ht="18.75">
      <c r="A16" s="27" t="s">
        <v>20</v>
      </c>
      <c r="B16" s="22">
        <v>-668456</v>
      </c>
      <c r="C16" s="39"/>
      <c r="D16" s="39"/>
      <c r="E16" s="39"/>
      <c r="F16" s="40">
        <f t="shared" si="0"/>
        <v>0</v>
      </c>
      <c r="G16" s="44"/>
      <c r="H16" s="24"/>
      <c r="I16" s="25"/>
      <c r="J16" s="45"/>
    </row>
    <row r="17" spans="1:10" s="8" customFormat="1" ht="15.75">
      <c r="A17" s="46" t="s">
        <v>21</v>
      </c>
      <c r="B17" s="40">
        <v>-2333104</v>
      </c>
      <c r="C17" s="40">
        <v>-2514543</v>
      </c>
      <c r="D17" s="40">
        <v>-2514543</v>
      </c>
      <c r="E17" s="40">
        <v>-2514543</v>
      </c>
      <c r="F17" s="40">
        <f t="shared" si="0"/>
        <v>0</v>
      </c>
      <c r="G17" s="44"/>
      <c r="H17" s="25"/>
      <c r="J17" s="45"/>
    </row>
    <row r="18" spans="1:10" s="8" customFormat="1" ht="15.75">
      <c r="A18" s="46" t="s">
        <v>22</v>
      </c>
      <c r="B18" s="40"/>
      <c r="C18" s="40"/>
      <c r="D18" s="47">
        <v>25920</v>
      </c>
      <c r="E18" s="47">
        <v>25920</v>
      </c>
      <c r="F18" s="40">
        <f t="shared" si="0"/>
        <v>25920</v>
      </c>
      <c r="G18" s="28" t="s">
        <v>23</v>
      </c>
      <c r="H18" s="25"/>
      <c r="J18" s="45"/>
    </row>
    <row r="19" spans="1:10" s="8" customFormat="1" ht="15.75">
      <c r="A19" s="46" t="s">
        <v>24</v>
      </c>
      <c r="B19" s="40"/>
      <c r="C19" s="40"/>
      <c r="D19" s="47"/>
      <c r="E19" s="47">
        <v>145438</v>
      </c>
      <c r="F19" s="40">
        <f t="shared" si="0"/>
        <v>145438</v>
      </c>
      <c r="G19" s="28" t="s">
        <v>46</v>
      </c>
      <c r="H19" s="25"/>
      <c r="J19" s="45"/>
    </row>
    <row r="20" spans="1:10" s="8" customFormat="1" ht="15.75">
      <c r="A20" s="46" t="s">
        <v>25</v>
      </c>
      <c r="B20" s="40"/>
      <c r="C20" s="40"/>
      <c r="D20" s="39">
        <v>-23506</v>
      </c>
      <c r="E20" s="39">
        <v>-23506</v>
      </c>
      <c r="F20" s="40">
        <f t="shared" si="0"/>
        <v>-23506</v>
      </c>
      <c r="G20" s="29" t="s">
        <v>26</v>
      </c>
      <c r="H20" s="25"/>
      <c r="I20" s="48"/>
      <c r="J20" s="43"/>
    </row>
    <row r="21" spans="1:10" s="37" customFormat="1" ht="15.75">
      <c r="A21" s="49" t="s">
        <v>27</v>
      </c>
      <c r="B21" s="50">
        <f>SUM(B15:B20)</f>
        <v>-11243267</v>
      </c>
      <c r="C21" s="50">
        <f>SUM(C15:C20)</f>
        <v>-10860027</v>
      </c>
      <c r="D21" s="50">
        <f>SUM(D15:D20)</f>
        <v>-10857613</v>
      </c>
      <c r="E21" s="50">
        <f>SUM(E15:E20)</f>
        <v>-10712175</v>
      </c>
      <c r="F21" s="51">
        <f>SUM(F15:F20)</f>
        <v>147852</v>
      </c>
      <c r="G21" s="52"/>
      <c r="H21" s="34"/>
      <c r="I21" s="35"/>
      <c r="J21" s="45"/>
    </row>
    <row r="22" spans="1:10" s="26" customFormat="1" ht="18.75">
      <c r="A22" s="53" t="s">
        <v>28</v>
      </c>
      <c r="B22" s="54"/>
      <c r="C22" s="55">
        <f>-(C21*0.025)</f>
        <v>271500.675</v>
      </c>
      <c r="D22" s="55">
        <f>-(D21*0.025)</f>
        <v>271440.325</v>
      </c>
      <c r="E22" s="55">
        <v>0</v>
      </c>
      <c r="F22" s="56"/>
      <c r="G22" s="57"/>
      <c r="H22" s="24"/>
      <c r="I22" s="25"/>
      <c r="J22" s="45"/>
    </row>
    <row r="23" spans="1:10" s="26" customFormat="1" ht="15.75">
      <c r="A23" s="58" t="s">
        <v>29</v>
      </c>
      <c r="B23" s="59"/>
      <c r="C23" s="22"/>
      <c r="D23" s="22"/>
      <c r="E23" s="22"/>
      <c r="F23" s="40"/>
      <c r="G23" s="60"/>
      <c r="H23" s="24"/>
      <c r="I23" s="25"/>
      <c r="J23" s="45"/>
    </row>
    <row r="24" spans="1:10" s="26" customFormat="1" ht="31.5" customHeight="1">
      <c r="A24" s="27" t="s">
        <v>30</v>
      </c>
      <c r="B24" s="59"/>
      <c r="C24" s="22"/>
      <c r="D24" s="22"/>
      <c r="E24" s="22">
        <v>668456</v>
      </c>
      <c r="F24" s="47">
        <f>E24-C24</f>
        <v>668456</v>
      </c>
      <c r="G24" s="61" t="s">
        <v>31</v>
      </c>
      <c r="H24" s="24"/>
      <c r="I24" s="25"/>
      <c r="J24" s="62"/>
    </row>
    <row r="25" spans="1:10" s="8" customFormat="1" ht="15.75">
      <c r="A25" s="46" t="s">
        <v>32</v>
      </c>
      <c r="B25" s="40">
        <v>0</v>
      </c>
      <c r="C25" s="40">
        <v>-1520260</v>
      </c>
      <c r="D25" s="40">
        <v>-1520260</v>
      </c>
      <c r="E25" s="40">
        <v>-1520260</v>
      </c>
      <c r="F25" s="47">
        <f>E25-C25</f>
        <v>0</v>
      </c>
      <c r="G25" s="42"/>
      <c r="H25" s="25"/>
      <c r="J25" s="62"/>
    </row>
    <row r="26" spans="1:10" s="26" customFormat="1" ht="15.75">
      <c r="A26" s="38" t="s">
        <v>33</v>
      </c>
      <c r="B26" s="63"/>
      <c r="C26" s="64">
        <f>SUM(C25)</f>
        <v>-1520260</v>
      </c>
      <c r="D26" s="64">
        <f>SUM(D25)</f>
        <v>-1520260</v>
      </c>
      <c r="E26" s="64">
        <f>SUM(E24:E25)</f>
        <v>-851804</v>
      </c>
      <c r="F26" s="65">
        <f>E26-C26</f>
        <v>668456</v>
      </c>
      <c r="G26" s="52"/>
      <c r="H26" s="24"/>
      <c r="I26" s="25"/>
      <c r="J26" s="45"/>
    </row>
    <row r="27" spans="1:102" s="69" customFormat="1" ht="15.75">
      <c r="A27" s="66" t="s">
        <v>34</v>
      </c>
      <c r="B27" s="67">
        <f>B8+B13+B21+B22+B26</f>
        <v>2690205</v>
      </c>
      <c r="C27" s="67">
        <f>C8+C13+C21+C22+C26</f>
        <v>1098325.6749999998</v>
      </c>
      <c r="D27" s="67">
        <f>D8+D13+D21+D22+D26</f>
        <v>1414720.3250000002</v>
      </c>
      <c r="E27" s="67">
        <f>E8+E13+E21+E22+E26</f>
        <v>2072622</v>
      </c>
      <c r="F27" s="51"/>
      <c r="G27" s="19"/>
      <c r="H27" s="24"/>
      <c r="I27" s="24"/>
      <c r="J27" s="4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</row>
    <row r="28" spans="1:10" s="26" customFormat="1" ht="15.75">
      <c r="A28" s="58" t="s">
        <v>35</v>
      </c>
      <c r="B28" s="22"/>
      <c r="C28" s="39"/>
      <c r="D28" s="39"/>
      <c r="E28" s="45"/>
      <c r="F28" s="70"/>
      <c r="G28" s="71"/>
      <c r="H28" s="62"/>
      <c r="I28" s="25"/>
      <c r="J28" s="72"/>
    </row>
    <row r="29" spans="1:10" s="26" customFormat="1" ht="15.75">
      <c r="A29" s="73" t="s">
        <v>36</v>
      </c>
      <c r="B29" s="40">
        <v>-23506</v>
      </c>
      <c r="C29" s="40"/>
      <c r="D29" s="40"/>
      <c r="E29" s="40"/>
      <c r="F29" s="40"/>
      <c r="G29" s="74"/>
      <c r="H29" s="62"/>
      <c r="I29" s="25"/>
      <c r="J29" s="72"/>
    </row>
    <row r="30" spans="1:10" s="26" customFormat="1" ht="15.75">
      <c r="A30" s="73" t="s">
        <v>37</v>
      </c>
      <c r="B30" s="40">
        <v>-110000</v>
      </c>
      <c r="C30" s="40"/>
      <c r="D30" s="40"/>
      <c r="E30" s="40"/>
      <c r="F30" s="40"/>
      <c r="G30" s="74"/>
      <c r="H30" s="62"/>
      <c r="I30" s="25"/>
      <c r="J30" s="45"/>
    </row>
    <row r="31" spans="1:10" s="37" customFormat="1" ht="15.75">
      <c r="A31" s="58" t="s">
        <v>38</v>
      </c>
      <c r="B31" s="75">
        <f>SUM(B29:B30)</f>
        <v>-133506</v>
      </c>
      <c r="C31" s="75">
        <f>SUM(C29:C30)</f>
        <v>0</v>
      </c>
      <c r="D31" s="75">
        <f>SUM(D29:D30)</f>
        <v>0</v>
      </c>
      <c r="E31" s="75">
        <f>SUM(E29:E30)</f>
        <v>0</v>
      </c>
      <c r="F31" s="76"/>
      <c r="G31" s="77"/>
      <c r="H31" s="78"/>
      <c r="I31" s="35"/>
      <c r="J31" s="45"/>
    </row>
    <row r="32" spans="1:10" s="37" customFormat="1" ht="16.5" thickBot="1">
      <c r="A32" s="79" t="s">
        <v>39</v>
      </c>
      <c r="B32" s="80">
        <f>B27+B31</f>
        <v>2556699</v>
      </c>
      <c r="C32" s="80">
        <f>C27+C31</f>
        <v>1098325.6749999998</v>
      </c>
      <c r="D32" s="80">
        <f>D27+D31</f>
        <v>1414720.3250000002</v>
      </c>
      <c r="E32" s="80">
        <f>E27+E31</f>
        <v>2072622</v>
      </c>
      <c r="F32" s="81"/>
      <c r="G32" s="82"/>
      <c r="H32" s="34"/>
      <c r="I32" s="35"/>
      <c r="J32" s="72"/>
    </row>
    <row r="33" spans="1:10" s="26" customFormat="1" ht="19.5" thickBot="1">
      <c r="A33" s="83" t="s">
        <v>40</v>
      </c>
      <c r="B33" s="84">
        <f>B13*0.1</f>
        <v>1141664.1</v>
      </c>
      <c r="C33" s="84">
        <f>C13*0.1</f>
        <v>1083094.8</v>
      </c>
      <c r="D33" s="84">
        <f>D13*0.1</f>
        <v>1083094.8</v>
      </c>
      <c r="E33" s="84">
        <f>E13*0.1</f>
        <v>1094639.6</v>
      </c>
      <c r="F33" s="85"/>
      <c r="G33" s="86"/>
      <c r="H33" s="87"/>
      <c r="I33" s="25"/>
      <c r="J33" s="88"/>
    </row>
    <row r="34" spans="1:10" s="26" customFormat="1" ht="15.75">
      <c r="A34" s="89" t="s">
        <v>41</v>
      </c>
      <c r="B34" s="90"/>
      <c r="C34" s="91"/>
      <c r="D34" s="90"/>
      <c r="E34" s="90"/>
      <c r="G34" s="90"/>
      <c r="H34" s="90"/>
      <c r="J34" s="45"/>
    </row>
    <row r="35" spans="1:10" s="26" customFormat="1" ht="21" customHeight="1">
      <c r="A35" s="92" t="s">
        <v>42</v>
      </c>
      <c r="B35" s="68"/>
      <c r="C35" s="93"/>
      <c r="D35" s="68"/>
      <c r="E35" s="90"/>
      <c r="F35" s="90"/>
      <c r="G35" s="68"/>
      <c r="H35" s="68"/>
      <c r="J35" s="62"/>
    </row>
    <row r="36" spans="1:10" s="26" customFormat="1" ht="21" customHeight="1">
      <c r="A36" s="92" t="s">
        <v>43</v>
      </c>
      <c r="B36" s="68"/>
      <c r="C36" s="93"/>
      <c r="D36" s="68"/>
      <c r="E36" s="90"/>
      <c r="F36" s="90"/>
      <c r="G36" s="68"/>
      <c r="H36" s="68"/>
      <c r="J36" s="62"/>
    </row>
    <row r="37" spans="1:10" s="97" customFormat="1" ht="19.5" customHeight="1">
      <c r="A37" s="92" t="s">
        <v>44</v>
      </c>
      <c r="B37" s="94"/>
      <c r="C37" s="95"/>
      <c r="D37" s="94"/>
      <c r="E37" s="96"/>
      <c r="F37" s="96"/>
      <c r="G37" s="94"/>
      <c r="H37" s="94"/>
      <c r="J37" s="43"/>
    </row>
    <row r="38" spans="1:10" s="97" customFormat="1" ht="15.75">
      <c r="A38" s="98"/>
      <c r="B38" s="96"/>
      <c r="C38" s="99"/>
      <c r="D38" s="96"/>
      <c r="E38" s="96"/>
      <c r="F38" s="96"/>
      <c r="G38" s="100"/>
      <c r="H38" s="94"/>
      <c r="J38" s="43"/>
    </row>
    <row r="39" spans="1:10" s="26" customFormat="1" ht="15.75">
      <c r="A39" s="97"/>
      <c r="B39" s="68"/>
      <c r="C39" s="101"/>
      <c r="D39" s="68"/>
      <c r="E39" s="90"/>
      <c r="F39" s="90"/>
      <c r="G39" s="96"/>
      <c r="H39" s="90"/>
      <c r="J39" s="72"/>
    </row>
    <row r="40" spans="1:10" s="26" customFormat="1" ht="15.75">
      <c r="A40" s="102"/>
      <c r="B40" s="103"/>
      <c r="C40" s="104"/>
      <c r="D40" s="105"/>
      <c r="E40" s="105"/>
      <c r="F40" s="105"/>
      <c r="G40" s="94"/>
      <c r="H40" s="68"/>
      <c r="J40" s="106"/>
    </row>
    <row r="41" spans="1:8" s="26" customFormat="1" ht="15.75">
      <c r="A41" s="107"/>
      <c r="B41" s="103"/>
      <c r="C41" s="108"/>
      <c r="D41" s="109"/>
      <c r="E41" s="105"/>
      <c r="F41" s="105"/>
      <c r="G41" s="94"/>
      <c r="H41" s="68"/>
    </row>
    <row r="42" spans="1:8" s="26" customFormat="1" ht="15.75">
      <c r="A42" s="110"/>
      <c r="B42" s="105"/>
      <c r="C42" s="104"/>
      <c r="D42" s="105"/>
      <c r="E42" s="105"/>
      <c r="F42" s="105"/>
      <c r="G42" s="94"/>
      <c r="H42" s="68"/>
    </row>
    <row r="43" spans="1:8" s="26" customFormat="1" ht="15.75">
      <c r="A43" s="111"/>
      <c r="B43" s="103"/>
      <c r="C43" s="104"/>
      <c r="D43" s="105"/>
      <c r="E43" s="105"/>
      <c r="F43" s="105"/>
      <c r="G43" s="94"/>
      <c r="H43" s="68"/>
    </row>
    <row r="44" spans="1:8" s="26" customFormat="1" ht="15.75">
      <c r="A44" s="111"/>
      <c r="B44" s="112"/>
      <c r="C44" s="104"/>
      <c r="D44" s="105"/>
      <c r="E44" s="105"/>
      <c r="F44" s="105"/>
      <c r="G44" s="94"/>
      <c r="H44" s="68"/>
    </row>
    <row r="45" spans="1:8" s="26" customFormat="1" ht="15.75">
      <c r="A45" s="111"/>
      <c r="B45" s="109"/>
      <c r="C45" s="104"/>
      <c r="D45" s="105"/>
      <c r="E45" s="105"/>
      <c r="F45" s="105"/>
      <c r="G45" s="94"/>
      <c r="H45" s="68"/>
    </row>
    <row r="46" spans="2:8" ht="15">
      <c r="B46" s="114"/>
      <c r="C46" s="115"/>
      <c r="D46" s="114"/>
      <c r="E46" s="114"/>
      <c r="F46" s="114"/>
      <c r="G46" s="116"/>
      <c r="H46" s="117"/>
    </row>
    <row r="47" spans="2:8" ht="15">
      <c r="B47" s="114"/>
      <c r="C47" s="115"/>
      <c r="D47" s="114"/>
      <c r="E47" s="114"/>
      <c r="F47" s="114"/>
      <c r="G47" s="116"/>
      <c r="H47" s="117"/>
    </row>
    <row r="48" spans="2:8" ht="15">
      <c r="B48" s="114"/>
      <c r="C48" s="115"/>
      <c r="D48" s="114"/>
      <c r="E48" s="114"/>
      <c r="F48" s="114"/>
      <c r="G48" s="116"/>
      <c r="H48" s="117"/>
    </row>
    <row r="49" spans="2:8" ht="15">
      <c r="B49" s="114"/>
      <c r="C49" s="115"/>
      <c r="D49" s="114"/>
      <c r="E49" s="114"/>
      <c r="F49" s="114"/>
      <c r="G49" s="116"/>
      <c r="H49" s="117"/>
    </row>
    <row r="50" ht="12.75">
      <c r="G50" s="116"/>
    </row>
    <row r="51" ht="12.75">
      <c r="G51" s="116"/>
    </row>
    <row r="52" ht="12.75">
      <c r="G52" s="116"/>
    </row>
    <row r="53" ht="12.75">
      <c r="G53" s="116"/>
    </row>
    <row r="54" ht="12.75">
      <c r="G54" s="116"/>
    </row>
    <row r="55" ht="12.75">
      <c r="G55" s="116"/>
    </row>
    <row r="56" ht="12.75">
      <c r="G56" s="116"/>
    </row>
    <row r="57" ht="12.75">
      <c r="G57" s="116"/>
    </row>
    <row r="58" ht="12.75">
      <c r="G58" s="116"/>
    </row>
    <row r="59" ht="12.75">
      <c r="G59" s="116"/>
    </row>
    <row r="60" ht="12.75">
      <c r="G60" s="116"/>
    </row>
    <row r="61" ht="12.75">
      <c r="G61" s="116"/>
    </row>
    <row r="62" ht="12.75">
      <c r="G62" s="116"/>
    </row>
    <row r="63" ht="12.75">
      <c r="G63" s="116"/>
    </row>
    <row r="64" ht="12.75">
      <c r="G64" s="116"/>
    </row>
    <row r="65" ht="12.75">
      <c r="G65" s="116"/>
    </row>
    <row r="66" ht="12.75">
      <c r="G66" s="116"/>
    </row>
    <row r="67" ht="12.75">
      <c r="G67" s="116"/>
    </row>
    <row r="68" ht="12.75">
      <c r="G68" s="116"/>
    </row>
    <row r="69" ht="12.75">
      <c r="G69" s="116"/>
    </row>
    <row r="70" ht="12.75">
      <c r="G70" s="116"/>
    </row>
    <row r="71" ht="12.75">
      <c r="G71" s="116"/>
    </row>
    <row r="72" ht="12.75">
      <c r="G72" s="116"/>
    </row>
    <row r="73" ht="12.75">
      <c r="G73" s="116"/>
    </row>
    <row r="74" ht="12.75">
      <c r="G74" s="116"/>
    </row>
    <row r="75" ht="12.75">
      <c r="G75" s="116"/>
    </row>
    <row r="76" ht="12.75">
      <c r="G76" s="116"/>
    </row>
    <row r="77" ht="12.75">
      <c r="G77" s="116"/>
    </row>
    <row r="78" ht="12.75">
      <c r="G78" s="116"/>
    </row>
    <row r="79" ht="12.75">
      <c r="G79" s="116"/>
    </row>
    <row r="80" ht="12.75">
      <c r="G80" s="116"/>
    </row>
    <row r="81" ht="12.75">
      <c r="G81" s="116"/>
    </row>
    <row r="82" ht="12.75">
      <c r="G82" s="116"/>
    </row>
    <row r="83" ht="12.75">
      <c r="G83" s="116"/>
    </row>
    <row r="84" ht="12.75">
      <c r="G84" s="116"/>
    </row>
    <row r="85" ht="12.75">
      <c r="G85" s="116"/>
    </row>
    <row r="86" ht="12.75">
      <c r="G86" s="116"/>
    </row>
    <row r="87" ht="12.75">
      <c r="G87" s="116"/>
    </row>
    <row r="88" ht="12.75">
      <c r="G88" s="116"/>
    </row>
    <row r="89" ht="12.75">
      <c r="G89" s="116"/>
    </row>
    <row r="90" ht="12.75">
      <c r="G90" s="116"/>
    </row>
    <row r="91" ht="12.75">
      <c r="G91" s="116"/>
    </row>
    <row r="92" ht="12.75">
      <c r="G92" s="116"/>
    </row>
    <row r="93" ht="12.75">
      <c r="G93" s="116"/>
    </row>
    <row r="94" ht="12.75">
      <c r="G94" s="116"/>
    </row>
    <row r="95" ht="12.75">
      <c r="G95" s="116"/>
    </row>
    <row r="96" ht="12.75">
      <c r="G96" s="116"/>
    </row>
    <row r="97" ht="12.75">
      <c r="G97" s="116"/>
    </row>
    <row r="98" ht="12.75">
      <c r="G98" s="116"/>
    </row>
    <row r="99" ht="12.75">
      <c r="G99" s="116"/>
    </row>
    <row r="100" ht="12.75">
      <c r="G100" s="116"/>
    </row>
    <row r="101" ht="12.75">
      <c r="G101" s="116"/>
    </row>
    <row r="102" ht="12.75">
      <c r="G102" s="116"/>
    </row>
    <row r="103" ht="12.75">
      <c r="G103" s="116"/>
    </row>
    <row r="104" ht="12.75">
      <c r="G104" s="116"/>
    </row>
    <row r="105" ht="12.75">
      <c r="G105" s="116"/>
    </row>
    <row r="106" ht="12.75">
      <c r="G106" s="116"/>
    </row>
    <row r="107" ht="12.75">
      <c r="G107" s="116"/>
    </row>
    <row r="108" ht="12.75">
      <c r="G108" s="116"/>
    </row>
    <row r="109" ht="12.75">
      <c r="G109" s="116"/>
    </row>
    <row r="110" ht="12.75">
      <c r="G110" s="116"/>
    </row>
    <row r="111" ht="12.75">
      <c r="G111" s="116"/>
    </row>
    <row r="112" ht="12.75">
      <c r="G112" s="116"/>
    </row>
    <row r="113" ht="12.75">
      <c r="G113" s="116"/>
    </row>
    <row r="114" ht="12.75">
      <c r="G114" s="116"/>
    </row>
    <row r="115" ht="12.75">
      <c r="G115" s="116"/>
    </row>
    <row r="116" ht="12.75">
      <c r="G116" s="116"/>
    </row>
    <row r="117" ht="12.75">
      <c r="G117" s="116"/>
    </row>
    <row r="118" ht="12.75">
      <c r="G118" s="116"/>
    </row>
    <row r="119" ht="12.75">
      <c r="G119" s="116"/>
    </row>
    <row r="120" ht="12.75">
      <c r="G120" s="116"/>
    </row>
    <row r="121" ht="12.75">
      <c r="G121" s="116"/>
    </row>
    <row r="122" ht="12.75">
      <c r="G122" s="116"/>
    </row>
    <row r="123" ht="12.75">
      <c r="G123" s="116"/>
    </row>
    <row r="124" ht="12.75">
      <c r="G124" s="116"/>
    </row>
    <row r="125" ht="12.75">
      <c r="G125" s="116"/>
    </row>
    <row r="126" ht="12.75">
      <c r="G126" s="116"/>
    </row>
    <row r="127" ht="12.75">
      <c r="G127" s="116"/>
    </row>
    <row r="128" ht="12.75">
      <c r="G128" s="116"/>
    </row>
    <row r="129" ht="12.75">
      <c r="G129" s="116"/>
    </row>
    <row r="130" ht="12.75">
      <c r="G130" s="116"/>
    </row>
    <row r="131" ht="12.75">
      <c r="G131" s="116"/>
    </row>
    <row r="132" ht="12.75">
      <c r="G132" s="116"/>
    </row>
    <row r="133" ht="12.75">
      <c r="G133" s="116"/>
    </row>
    <row r="134" ht="12.75">
      <c r="G134" s="116"/>
    </row>
    <row r="135" ht="12.75">
      <c r="G135" s="116"/>
    </row>
    <row r="136" ht="12.75">
      <c r="G136" s="116"/>
    </row>
    <row r="137" ht="12.75">
      <c r="G137" s="116"/>
    </row>
    <row r="138" ht="12.75">
      <c r="G138" s="116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scale="7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norrisjo</dc:creator>
  <cp:keywords/>
  <dc:description/>
  <cp:lastModifiedBy>walshj</cp:lastModifiedBy>
  <cp:lastPrinted>2005-08-01T15:58:26Z</cp:lastPrinted>
  <dcterms:created xsi:type="dcterms:W3CDTF">2005-08-01T15:39:25Z</dcterms:created>
  <dcterms:modified xsi:type="dcterms:W3CDTF">2005-08-01T16:50:39Z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85534229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815371934</vt:i4>
  </property>
</Properties>
</file>