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 defaultThemeVersion="124226"/>
  <bookViews>
    <workbookView xWindow="390" yWindow="390" windowWidth="18030" windowHeight="7875" activeTab="0"/>
  </bookViews>
  <sheets>
    <sheet name="GeorgetownFiscal Note" sheetId="7" r:id="rId1"/>
    <sheet name="Georgetown30" sheetId="6" r:id="rId2"/>
  </sheets>
  <definedNames>
    <definedName name="_xlnm.Print_Area" localSheetId="1">'Georgetown30'!$B$3:$I$56</definedName>
    <definedName name="_xlnm.Print_Area" localSheetId="0">'GeorgetownFiscal Note'!$A$1:$G$41</definedName>
  </definedNames>
  <calcPr calcId="191029"/>
  <extLst/>
</workbook>
</file>

<file path=xl/sharedStrings.xml><?xml version="1.0" encoding="utf-8"?>
<sst xmlns="http://schemas.openxmlformats.org/spreadsheetml/2006/main" count="75" uniqueCount="64">
  <si>
    <t>Fund Code</t>
  </si>
  <si>
    <t>Revenue Source</t>
  </si>
  <si>
    <t>Revenue Bond Proceeds</t>
  </si>
  <si>
    <t xml:space="preserve">TOTAL </t>
  </si>
  <si>
    <t>DNRP</t>
  </si>
  <si>
    <t>Water Quality Fund - Sewer Revenue Bond Debt Service Reduction</t>
  </si>
  <si>
    <t>TOTAL</t>
  </si>
  <si>
    <t xml:space="preserve">Expenditures by Categories </t>
  </si>
  <si>
    <t>Department</t>
  </si>
  <si>
    <t>Agency</t>
  </si>
  <si>
    <t>Expenditures from:</t>
  </si>
  <si>
    <t>2019/2020</t>
  </si>
  <si>
    <t>Revenue to:</t>
  </si>
  <si>
    <t>Description of request:</t>
  </si>
  <si>
    <t>Water Quality Capital Improvement Fund/Wastewater</t>
  </si>
  <si>
    <t>King County Department of Natural Resources and Parks - Wastewater Treatment Division</t>
  </si>
  <si>
    <t>Borrowing</t>
  </si>
  <si>
    <t>Principal</t>
  </si>
  <si>
    <t>Annual Debt Service Payments</t>
  </si>
  <si>
    <t>Total</t>
  </si>
  <si>
    <t>Period</t>
  </si>
  <si>
    <t>Loan</t>
  </si>
  <si>
    <t>Bond</t>
  </si>
  <si>
    <t>Difference</t>
  </si>
  <si>
    <t>Instruments</t>
  </si>
  <si>
    <t>Rate</t>
  </si>
  <si>
    <t>Term</t>
  </si>
  <si>
    <t>30 years</t>
  </si>
  <si>
    <t>Debt Service</t>
  </si>
  <si>
    <t>Sum of Payments</t>
  </si>
  <si>
    <t>Important Notes and Assumptions</t>
  </si>
  <si>
    <t xml:space="preserve">  expenditures one-for-one.</t>
  </si>
  <si>
    <t>3/ Bond debt service assumes a 2 percent issuance cost.</t>
  </si>
  <si>
    <t>Georgetown Wet Weather Treatment Station</t>
  </si>
  <si>
    <t>1/  SRF loan proceeds are assumed to displace bond-funded</t>
  </si>
  <si>
    <t>Affected Agency and/or Agencies: Wastewater Treatment Division (WTD), Department of Natural Resources and Parks</t>
  </si>
  <si>
    <t>2019/2020 FISCAL NOTE</t>
  </si>
  <si>
    <t>Water Quality Fund - Ecology State Revolving Fund Debt Service</t>
  </si>
  <si>
    <t>2021/2022</t>
  </si>
  <si>
    <t>SRF Ecology Loan</t>
  </si>
  <si>
    <t>Disbursement date</t>
  </si>
  <si>
    <t>Cap Interest Period</t>
  </si>
  <si>
    <t>Does this legislation require a budget supplemental? No</t>
  </si>
  <si>
    <t>Title:  Department of Ecology State Revolving Fund (SRF)  Loan Contract for the Georgetown Wet Weather Treatment Station</t>
  </si>
  <si>
    <t>Bond (2020)</t>
  </si>
  <si>
    <t>Cap Interest added to loan</t>
  </si>
  <si>
    <t>Loan amount</t>
  </si>
  <si>
    <t>Acctrued Interest</t>
  </si>
  <si>
    <t>Present Value, 3.75%</t>
  </si>
  <si>
    <t>FY 2021 Department of Ecology State Revolving Fund Loan</t>
  </si>
  <si>
    <t>Not part of the Fiscal Note</t>
  </si>
  <si>
    <t>is added to the principal balance of the loan.</t>
  </si>
  <si>
    <t xml:space="preserve">project close out and repaid over 30 years.  Accrued interest on the loan  </t>
  </si>
  <si>
    <t>Project close out</t>
  </si>
  <si>
    <t>2023/2052</t>
  </si>
  <si>
    <t>2/ Loan repayments are assumed to  commence 6 months after</t>
  </si>
  <si>
    <t>Note Prepared By:  Steve Baruso, WTD Grants Administrator</t>
  </si>
  <si>
    <t>Date Prepared:  2/24/2020</t>
  </si>
  <si>
    <t>Note Reviewed By:  Courtney Black, WTD Capital Projects Financial Advisor</t>
  </si>
  <si>
    <t>Date Reviewed:  2/27/2020</t>
  </si>
  <si>
    <t xml:space="preserve">Ordinance/Motion:  2020-XXXX   </t>
  </si>
  <si>
    <t xml:space="preserve">A proposed ordinance that authorizes the King County Executive to enter into an agreement with the Washington State Department of Ecology (Ecology) for loan financing of a portion of the construction costs associated with the Georgetown Wet Weather Treatment Station.    </t>
  </si>
  <si>
    <t xml:space="preserve">Notes and Assumptions:
1) Total savings in debt service payments compared to bond funding is estimated at $5,886,627 with a present value of $5,939,308 (2020, 3.75 percent discount rate).
2) SRF loan proceeds are presumed to displace bond-funded expenditures one-for-one.
3) Loan repayments begin six months after project completion and are made in 60 equal semi-annual installments.
4) Bond debt service assumes a 2 percent issuance cost.
 </t>
  </si>
  <si>
    <r>
      <t xml:space="preserve">Fiscal Note Guidance </t>
    </r>
    <r>
      <rPr>
        <i/>
        <sz val="10.5"/>
        <rFont val="Univers"/>
        <family val="2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2"/>
      </rPr>
      <t xml:space="preserve">Fiscal notes shall identify the incremental fiscal impact of the accompanying legislation and should be prepared in a manner consistent with K.C.C. Title 4A and  Ordinance # 17928.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
*  If the legislation includes a contract or interlocal agreement that has an impact past the subsequent two biennia, please note the fiscal impact through the end of the contract or interlocal agreement.
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</si>
</sst>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0000_);_(* \(#,##0.000000000\);_(* &quot;-&quot;??_);_(@_)"/>
    <numFmt numFmtId="166" formatCode="General_)"/>
    <numFmt numFmtId="167" formatCode="#,##0.0,;\(#,##0.0,\)"/>
    <numFmt numFmtId="168" formatCode="0000"/>
    <numFmt numFmtId="169" formatCode="_(&quot;$&quot;* #,##0_);_(&quot;$&quot;* \(#,##0\);_(&quot;$&quot;* &quot;-&quot;??_);_(@_)"/>
    <numFmt numFmtId="170" formatCode="&quot;$&quot;#,##0"/>
    <numFmt numFmtId="171" formatCode="0.000%"/>
    <numFmt numFmtId="172" formatCode="&quot;$&quot;#,##0.00"/>
  </numFmts>
  <fonts count="14">
    <font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b/>
      <sz val="11"/>
      <name val="Univers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>
      <alignment/>
      <protection/>
    </xf>
    <xf numFmtId="164" fontId="1" fillId="0" borderId="0">
      <alignment/>
      <protection/>
    </xf>
    <xf numFmtId="166" fontId="2" fillId="0" borderId="0">
      <alignment horizontal="center"/>
      <protection/>
    </xf>
    <xf numFmtId="0" fontId="3" fillId="0" borderId="0">
      <alignment horizontal="center"/>
      <protection/>
    </xf>
    <xf numFmtId="166" fontId="4" fillId="0" borderId="0">
      <alignment horizont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" fontId="3" fillId="0" borderId="0">
      <alignment horizontal="center"/>
      <protection/>
    </xf>
    <xf numFmtId="37" fontId="3" fillId="0" borderId="0">
      <alignment/>
      <protection/>
    </xf>
    <xf numFmtId="164" fontId="1" fillId="2" borderId="1">
      <alignment/>
      <protection/>
    </xf>
    <xf numFmtId="164" fontId="1" fillId="2" borderId="2">
      <alignment/>
      <protection/>
    </xf>
    <xf numFmtId="164" fontId="1" fillId="0" borderId="3">
      <alignment/>
      <protection/>
    </xf>
    <xf numFmtId="167" fontId="3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3">
    <xf numFmtId="0" fontId="0" fillId="0" borderId="0" xfId="0"/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" xfId="0" applyFont="1" applyBorder="1"/>
    <xf numFmtId="0" fontId="5" fillId="0" borderId="10" xfId="0" applyFont="1" applyBorder="1"/>
    <xf numFmtId="0" fontId="5" fillId="0" borderId="0" xfId="0" applyFont="1"/>
    <xf numFmtId="0" fontId="7" fillId="0" borderId="0" xfId="0" applyFont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3" fontId="5" fillId="0" borderId="0" xfId="0" applyNumberFormat="1" applyFont="1"/>
    <xf numFmtId="0" fontId="7" fillId="0" borderId="0" xfId="0" applyFont="1" applyBorder="1"/>
    <xf numFmtId="0" fontId="5" fillId="0" borderId="20" xfId="0" applyFont="1" applyBorder="1"/>
    <xf numFmtId="3" fontId="5" fillId="0" borderId="0" xfId="0" applyNumberFormat="1" applyFont="1" applyBorder="1"/>
    <xf numFmtId="0" fontId="5" fillId="0" borderId="1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0" xfId="0" applyBorder="1"/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3" fontId="0" fillId="0" borderId="0" xfId="0" applyNumberFormat="1" applyBorder="1"/>
    <xf numFmtId="0" fontId="5" fillId="0" borderId="22" xfId="0" applyFont="1" applyBorder="1"/>
    <xf numFmtId="3" fontId="0" fillId="0" borderId="0" xfId="0" applyNumberFormat="1"/>
    <xf numFmtId="0" fontId="0" fillId="0" borderId="0" xfId="0" applyFont="1"/>
    <xf numFmtId="3" fontId="0" fillId="0" borderId="0" xfId="0" applyNumberFormat="1" applyFont="1"/>
    <xf numFmtId="3" fontId="7" fillId="0" borderId="23" xfId="0" applyNumberFormat="1" applyFont="1" applyBorder="1"/>
    <xf numFmtId="0" fontId="5" fillId="0" borderId="23" xfId="0" applyFont="1" applyBorder="1"/>
    <xf numFmtId="3" fontId="7" fillId="0" borderId="0" xfId="0" applyNumberFormat="1" applyFont="1" applyBorder="1"/>
    <xf numFmtId="3" fontId="7" fillId="0" borderId="24" xfId="0" applyNumberFormat="1" applyFont="1" applyBorder="1"/>
    <xf numFmtId="3" fontId="5" fillId="0" borderId="25" xfId="0" applyNumberFormat="1" applyFont="1" applyBorder="1"/>
    <xf numFmtId="3" fontId="5" fillId="0" borderId="26" xfId="0" applyNumberFormat="1" applyFont="1" applyBorder="1"/>
    <xf numFmtId="0" fontId="5" fillId="0" borderId="27" xfId="0" applyFont="1" applyBorder="1"/>
    <xf numFmtId="0" fontId="5" fillId="0" borderId="3" xfId="0" applyFont="1" applyBorder="1"/>
    <xf numFmtId="0" fontId="5" fillId="0" borderId="28" xfId="0" applyFont="1" applyBorder="1"/>
    <xf numFmtId="3" fontId="5" fillId="0" borderId="29" xfId="0" applyNumberFormat="1" applyFont="1" applyBorder="1"/>
    <xf numFmtId="3" fontId="5" fillId="0" borderId="15" xfId="0" applyNumberFormat="1" applyFont="1" applyBorder="1"/>
    <xf numFmtId="164" fontId="5" fillId="0" borderId="15" xfId="18" applyNumberFormat="1" applyFont="1" applyBorder="1"/>
    <xf numFmtId="0" fontId="5" fillId="0" borderId="13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3" fontId="5" fillId="0" borderId="15" xfId="0" applyNumberFormat="1" applyFont="1" applyBorder="1" applyAlignment="1">
      <alignment horizontal="right"/>
    </xf>
    <xf numFmtId="0" fontId="5" fillId="0" borderId="15" xfId="0" applyFont="1" applyBorder="1" applyAlignment="1" quotePrefix="1">
      <alignment horizontal="center" wrapText="1"/>
    </xf>
    <xf numFmtId="168" fontId="5" fillId="0" borderId="15" xfId="0" applyNumberFormat="1" applyFont="1" applyBorder="1" applyAlignment="1">
      <alignment horizontal="center" wrapText="1"/>
    </xf>
    <xf numFmtId="3" fontId="5" fillId="0" borderId="29" xfId="0" applyNumberFormat="1" applyFont="1" applyBorder="1" applyAlignment="1">
      <alignment wrapText="1"/>
    </xf>
    <xf numFmtId="3" fontId="5" fillId="0" borderId="15" xfId="0" applyNumberFormat="1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29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3" borderId="0" xfId="0" applyFont="1" applyFill="1" applyBorder="1" applyAlignment="1">
      <alignment horizontal="left" wrapText="1"/>
    </xf>
    <xf numFmtId="0" fontId="9" fillId="0" borderId="0" xfId="0" applyFont="1" applyAlignment="1">
      <alignment horizontal="centerContinuous"/>
    </xf>
    <xf numFmtId="0" fontId="10" fillId="0" borderId="0" xfId="33">
      <alignment/>
      <protection/>
    </xf>
    <xf numFmtId="2" fontId="10" fillId="0" borderId="0" xfId="33" applyNumberFormat="1">
      <alignment/>
      <protection/>
    </xf>
    <xf numFmtId="164" fontId="10" fillId="0" borderId="0" xfId="18" applyNumberFormat="1" applyFont="1"/>
    <xf numFmtId="0" fontId="11" fillId="0" borderId="0" xfId="33" applyFont="1">
      <alignment/>
      <protection/>
    </xf>
    <xf numFmtId="49" fontId="10" fillId="0" borderId="0" xfId="33" applyNumberFormat="1">
      <alignment/>
      <protection/>
    </xf>
    <xf numFmtId="0" fontId="10" fillId="0" borderId="0" xfId="33" applyAlignment="1">
      <alignment horizontal="center"/>
      <protection/>
    </xf>
    <xf numFmtId="0" fontId="1" fillId="0" borderId="0" xfId="33" applyFont="1">
      <alignment/>
      <protection/>
    </xf>
    <xf numFmtId="169" fontId="10" fillId="0" borderId="0" xfId="33" applyNumberFormat="1">
      <alignment/>
      <protection/>
    </xf>
    <xf numFmtId="170" fontId="10" fillId="0" borderId="0" xfId="33" applyNumberFormat="1" applyAlignment="1">
      <alignment horizontal="center"/>
      <protection/>
    </xf>
    <xf numFmtId="6" fontId="10" fillId="0" borderId="0" xfId="33" applyNumberFormat="1">
      <alignment/>
      <protection/>
    </xf>
    <xf numFmtId="170" fontId="10" fillId="0" borderId="0" xfId="33" applyNumberFormat="1">
      <alignment/>
      <protection/>
    </xf>
    <xf numFmtId="0" fontId="1" fillId="0" borderId="32" xfId="33" applyFont="1" applyBorder="1" applyAlignment="1">
      <alignment horizontal="center"/>
      <protection/>
    </xf>
    <xf numFmtId="0" fontId="1" fillId="0" borderId="27" xfId="33" applyFont="1" applyBorder="1" applyAlignment="1">
      <alignment horizontal="center"/>
      <protection/>
    </xf>
    <xf numFmtId="49" fontId="10" fillId="0" borderId="0" xfId="33" applyNumberFormat="1" applyAlignment="1">
      <alignment horizontal="right"/>
      <protection/>
    </xf>
    <xf numFmtId="0" fontId="10" fillId="0" borderId="32" xfId="33" applyBorder="1">
      <alignment/>
      <protection/>
    </xf>
    <xf numFmtId="0" fontId="10" fillId="0" borderId="27" xfId="33" applyBorder="1">
      <alignment/>
      <protection/>
    </xf>
    <xf numFmtId="0" fontId="1" fillId="0" borderId="0" xfId="33" applyFont="1" applyAlignment="1" quotePrefix="1">
      <alignment horizontal="left"/>
      <protection/>
    </xf>
    <xf numFmtId="0" fontId="1" fillId="0" borderId="33" xfId="33" applyFont="1" applyBorder="1" applyAlignment="1" quotePrefix="1">
      <alignment horizontal="center"/>
      <protection/>
    </xf>
    <xf numFmtId="0" fontId="1" fillId="0" borderId="0" xfId="33" applyFont="1" applyBorder="1" applyAlignment="1" quotePrefix="1">
      <alignment horizontal="center"/>
      <protection/>
    </xf>
    <xf numFmtId="0" fontId="1" fillId="0" borderId="34" xfId="33" applyFont="1" applyBorder="1" applyAlignment="1" quotePrefix="1">
      <alignment horizontal="center"/>
      <protection/>
    </xf>
    <xf numFmtId="0" fontId="10" fillId="0" borderId="33" xfId="33" applyFont="1" applyBorder="1" applyAlignment="1">
      <alignment horizontal="center"/>
      <protection/>
    </xf>
    <xf numFmtId="170" fontId="10" fillId="0" borderId="34" xfId="33" applyNumberFormat="1" applyBorder="1" applyAlignment="1">
      <alignment horizontal="center"/>
      <protection/>
    </xf>
    <xf numFmtId="170" fontId="10" fillId="0" borderId="0" xfId="33" applyNumberFormat="1" applyBorder="1" applyAlignment="1">
      <alignment horizontal="center"/>
      <protection/>
    </xf>
    <xf numFmtId="49" fontId="10" fillId="0" borderId="0" xfId="33" applyNumberFormat="1" applyBorder="1">
      <alignment/>
      <protection/>
    </xf>
    <xf numFmtId="0" fontId="1" fillId="0" borderId="35" xfId="33" applyFont="1" applyBorder="1" applyAlignment="1">
      <alignment horizontal="center"/>
      <protection/>
    </xf>
    <xf numFmtId="0" fontId="1" fillId="0" borderId="17" xfId="33" applyFont="1" applyBorder="1" applyAlignment="1">
      <alignment horizontal="center"/>
      <protection/>
    </xf>
    <xf numFmtId="0" fontId="1" fillId="0" borderId="17" xfId="33" applyFont="1" applyBorder="1" applyAlignment="1" quotePrefix="1">
      <alignment horizontal="center"/>
      <protection/>
    </xf>
    <xf numFmtId="0" fontId="1" fillId="0" borderId="20" xfId="33" applyFont="1" applyBorder="1" applyAlignment="1">
      <alignment horizontal="center"/>
      <protection/>
    </xf>
    <xf numFmtId="0" fontId="10" fillId="0" borderId="33" xfId="33" applyBorder="1" applyAlignment="1">
      <alignment horizontal="center"/>
      <protection/>
    </xf>
    <xf numFmtId="0" fontId="1" fillId="0" borderId="33" xfId="33" applyFont="1" applyBorder="1" applyAlignment="1">
      <alignment horizontal="center"/>
      <protection/>
    </xf>
    <xf numFmtId="0" fontId="1" fillId="0" borderId="0" xfId="33" applyFont="1" applyBorder="1" applyAlignment="1">
      <alignment horizontal="center"/>
      <protection/>
    </xf>
    <xf numFmtId="0" fontId="1" fillId="0" borderId="34" xfId="33" applyFont="1" applyBorder="1" applyAlignment="1">
      <alignment horizontal="center"/>
      <protection/>
    </xf>
    <xf numFmtId="0" fontId="10" fillId="0" borderId="36" xfId="33" applyBorder="1" applyAlignment="1">
      <alignment horizontal="center"/>
      <protection/>
    </xf>
    <xf numFmtId="170" fontId="10" fillId="0" borderId="37" xfId="33" applyNumberFormat="1" applyBorder="1" applyAlignment="1">
      <alignment horizontal="center"/>
      <protection/>
    </xf>
    <xf numFmtId="170" fontId="10" fillId="0" borderId="0" xfId="33" applyNumberFormat="1" applyBorder="1">
      <alignment/>
      <protection/>
    </xf>
    <xf numFmtId="6" fontId="10" fillId="0" borderId="0" xfId="33" applyNumberFormat="1" applyBorder="1">
      <alignment/>
      <protection/>
    </xf>
    <xf numFmtId="5" fontId="12" fillId="0" borderId="34" xfId="33" applyNumberFormat="1" applyFont="1" applyBorder="1" applyAlignment="1">
      <alignment horizontal="center"/>
      <protection/>
    </xf>
    <xf numFmtId="49" fontId="10" fillId="0" borderId="0" xfId="34" applyNumberFormat="1" applyFont="1"/>
    <xf numFmtId="0" fontId="1" fillId="0" borderId="3" xfId="33" applyFont="1" applyBorder="1" applyAlignment="1">
      <alignment horizontal="center"/>
      <protection/>
    </xf>
    <xf numFmtId="171" fontId="1" fillId="0" borderId="27" xfId="34" applyNumberFormat="1" applyFont="1" applyBorder="1" applyAlignment="1">
      <alignment horizontal="center"/>
    </xf>
    <xf numFmtId="171" fontId="10" fillId="0" borderId="27" xfId="34" applyNumberFormat="1" applyFont="1" applyBorder="1"/>
    <xf numFmtId="0" fontId="10" fillId="0" borderId="33" xfId="33" applyBorder="1" applyAlignment="1" quotePrefix="1">
      <alignment horizontal="center"/>
      <protection/>
    </xf>
    <xf numFmtId="6" fontId="10" fillId="0" borderId="34" xfId="33" applyNumberFormat="1" applyBorder="1" applyAlignment="1">
      <alignment horizontal="center"/>
      <protection/>
    </xf>
    <xf numFmtId="0" fontId="10" fillId="0" borderId="33" xfId="33" applyFont="1" applyBorder="1" applyAlignment="1" quotePrefix="1">
      <alignment horizontal="center"/>
      <protection/>
    </xf>
    <xf numFmtId="0" fontId="10" fillId="0" borderId="36" xfId="33" applyFont="1" applyBorder="1" applyAlignment="1">
      <alignment horizontal="center"/>
      <protection/>
    </xf>
    <xf numFmtId="6" fontId="10" fillId="0" borderId="37" xfId="33" applyNumberFormat="1" applyBorder="1" applyAlignment="1">
      <alignment horizontal="center"/>
      <protection/>
    </xf>
    <xf numFmtId="6" fontId="1" fillId="0" borderId="35" xfId="33" applyNumberFormat="1" applyFont="1" applyBorder="1" applyAlignment="1">
      <alignment horizontal="center"/>
      <protection/>
    </xf>
    <xf numFmtId="6" fontId="1" fillId="0" borderId="20" xfId="33" applyNumberFormat="1" applyFont="1" applyBorder="1" applyAlignment="1" quotePrefix="1">
      <alignment horizontal="center"/>
      <protection/>
    </xf>
    <xf numFmtId="6" fontId="1" fillId="0" borderId="27" xfId="33" applyNumberFormat="1" applyFont="1" applyBorder="1" applyAlignment="1" quotePrefix="1">
      <alignment horizontal="center"/>
      <protection/>
    </xf>
    <xf numFmtId="0" fontId="10" fillId="0" borderId="33" xfId="33" applyBorder="1">
      <alignment/>
      <protection/>
    </xf>
    <xf numFmtId="0" fontId="10" fillId="0" borderId="34" xfId="33" applyBorder="1" applyAlignment="1">
      <alignment horizontal="center"/>
      <protection/>
    </xf>
    <xf numFmtId="0" fontId="1" fillId="0" borderId="36" xfId="33" applyFont="1" applyBorder="1">
      <alignment/>
      <protection/>
    </xf>
    <xf numFmtId="5" fontId="10" fillId="0" borderId="37" xfId="33" applyNumberFormat="1" applyBorder="1" applyAlignment="1">
      <alignment horizontal="center"/>
      <protection/>
    </xf>
    <xf numFmtId="49" fontId="10" fillId="0" borderId="0" xfId="33" applyNumberFormat="1" applyAlignment="1">
      <alignment/>
      <protection/>
    </xf>
    <xf numFmtId="0" fontId="10" fillId="0" borderId="0" xfId="33" applyFont="1" applyAlignment="1" quotePrefix="1">
      <alignment horizontal="left"/>
      <protection/>
    </xf>
    <xf numFmtId="8" fontId="10" fillId="0" borderId="0" xfId="33" applyNumberFormat="1">
      <alignment/>
      <protection/>
    </xf>
    <xf numFmtId="0" fontId="10" fillId="0" borderId="3" xfId="33" applyFont="1" applyBorder="1">
      <alignment/>
      <protection/>
    </xf>
    <xf numFmtId="49" fontId="1" fillId="0" borderId="0" xfId="33" applyNumberFormat="1" applyFont="1" applyBorder="1" applyAlignment="1" quotePrefix="1">
      <alignment horizontal="center"/>
      <protection/>
    </xf>
    <xf numFmtId="0" fontId="10" fillId="0" borderId="0" xfId="33" applyBorder="1">
      <alignment/>
      <protection/>
    </xf>
    <xf numFmtId="6" fontId="10" fillId="0" borderId="34" xfId="33" applyNumberFormat="1" applyFont="1" applyBorder="1" applyAlignment="1">
      <alignment horizontal="center"/>
      <protection/>
    </xf>
    <xf numFmtId="49" fontId="10" fillId="0" borderId="0" xfId="33" applyNumberFormat="1" applyFont="1" applyBorder="1" applyAlignment="1">
      <alignment horizontal="center"/>
      <protection/>
    </xf>
    <xf numFmtId="0" fontId="10" fillId="0" borderId="33" xfId="33" applyFont="1" applyBorder="1" applyAlignment="1" quotePrefix="1">
      <alignment horizontal="left" indent="1"/>
      <protection/>
    </xf>
    <xf numFmtId="6" fontId="10" fillId="0" borderId="34" xfId="33" applyNumberFormat="1" applyBorder="1">
      <alignment/>
      <protection/>
    </xf>
    <xf numFmtId="0" fontId="10" fillId="0" borderId="33" xfId="33" applyBorder="1" applyAlignment="1">
      <alignment horizontal="left" indent="1"/>
      <protection/>
    </xf>
    <xf numFmtId="0" fontId="10" fillId="0" borderId="34" xfId="33" applyBorder="1">
      <alignment/>
      <protection/>
    </xf>
    <xf numFmtId="165" fontId="10" fillId="0" borderId="0" xfId="18" applyNumberFormat="1" applyFont="1" applyBorder="1"/>
    <xf numFmtId="0" fontId="10" fillId="0" borderId="36" xfId="33" applyBorder="1">
      <alignment/>
      <protection/>
    </xf>
    <xf numFmtId="0" fontId="10" fillId="0" borderId="23" xfId="33" applyBorder="1">
      <alignment/>
      <protection/>
    </xf>
    <xf numFmtId="0" fontId="10" fillId="0" borderId="37" xfId="33" applyBorder="1">
      <alignment/>
      <protection/>
    </xf>
    <xf numFmtId="6" fontId="10" fillId="0" borderId="23" xfId="33" applyNumberFormat="1" applyBorder="1">
      <alignment/>
      <protection/>
    </xf>
    <xf numFmtId="5" fontId="12" fillId="0" borderId="37" xfId="33" applyNumberFormat="1" applyFont="1" applyBorder="1" applyAlignment="1">
      <alignment horizontal="center"/>
      <protection/>
    </xf>
    <xf numFmtId="164" fontId="10" fillId="0" borderId="0" xfId="18" applyNumberFormat="1" applyFont="1" applyAlignment="1">
      <alignment horizontal="center"/>
    </xf>
    <xf numFmtId="8" fontId="10" fillId="0" borderId="0" xfId="33" applyNumberFormat="1" applyAlignment="1">
      <alignment horizontal="center"/>
      <protection/>
    </xf>
    <xf numFmtId="44" fontId="10" fillId="0" borderId="0" xfId="35" applyFont="1"/>
    <xf numFmtId="0" fontId="13" fillId="0" borderId="0" xfId="0" applyFont="1" applyAlignment="1">
      <alignment horizontal="right"/>
    </xf>
    <xf numFmtId="0" fontId="10" fillId="0" borderId="0" xfId="0" applyFont="1"/>
    <xf numFmtId="6" fontId="10" fillId="0" borderId="23" xfId="33" applyNumberFormat="1" applyFill="1" applyBorder="1">
      <alignment/>
      <protection/>
    </xf>
    <xf numFmtId="10" fontId="10" fillId="0" borderId="33" xfId="33" applyNumberFormat="1" applyBorder="1" applyAlignment="1">
      <alignment horizontal="center"/>
      <protection/>
    </xf>
    <xf numFmtId="6" fontId="10" fillId="0" borderId="38" xfId="33" applyNumberFormat="1" applyBorder="1" applyAlignment="1">
      <alignment horizontal="center"/>
      <protection/>
    </xf>
    <xf numFmtId="0" fontId="5" fillId="0" borderId="0" xfId="0" applyFont="1" applyBorder="1"/>
    <xf numFmtId="0" fontId="0" fillId="0" borderId="0" xfId="0" applyAlignment="1">
      <alignment/>
    </xf>
    <xf numFmtId="38" fontId="5" fillId="0" borderId="15" xfId="18" applyNumberFormat="1" applyFont="1" applyBorder="1"/>
    <xf numFmtId="38" fontId="7" fillId="0" borderId="24" xfId="0" applyNumberFormat="1" applyFont="1" applyBorder="1"/>
    <xf numFmtId="38" fontId="0" fillId="0" borderId="0" xfId="0" applyNumberFormat="1"/>
    <xf numFmtId="170" fontId="10" fillId="0" borderId="0" xfId="33" applyNumberFormat="1" applyAlignment="1">
      <alignment horizontal="center"/>
      <protection/>
    </xf>
    <xf numFmtId="14" fontId="13" fillId="0" borderId="0" xfId="0" applyNumberFormat="1" applyFont="1" applyAlignment="1">
      <alignment horizontal="right"/>
    </xf>
    <xf numFmtId="14" fontId="0" fillId="0" borderId="0" xfId="0" applyNumberFormat="1"/>
    <xf numFmtId="172" fontId="10" fillId="0" borderId="0" xfId="0" applyNumberFormat="1" applyFont="1"/>
    <xf numFmtId="8" fontId="10" fillId="0" borderId="0" xfId="0" applyNumberFormat="1" applyFont="1"/>
    <xf numFmtId="6" fontId="1" fillId="0" borderId="26" xfId="33" applyNumberFormat="1" applyFont="1" applyBorder="1" applyAlignment="1">
      <alignment horizontal="center"/>
      <protection/>
    </xf>
    <xf numFmtId="0" fontId="10" fillId="0" borderId="38" xfId="33" applyBorder="1" applyAlignment="1">
      <alignment horizontal="center"/>
      <protection/>
    </xf>
    <xf numFmtId="5" fontId="10" fillId="0" borderId="39" xfId="33" applyNumberFormat="1" applyBorder="1" applyAlignment="1">
      <alignment horizontal="center"/>
      <protection/>
    </xf>
    <xf numFmtId="0" fontId="5" fillId="0" borderId="0" xfId="0" applyFont="1" applyBorder="1"/>
    <xf numFmtId="170" fontId="10" fillId="0" borderId="0" xfId="0" applyNumberFormat="1" applyFont="1"/>
    <xf numFmtId="164" fontId="5" fillId="0" borderId="30" xfId="18" applyNumberFormat="1" applyFont="1" applyBorder="1" applyAlignment="1">
      <alignment horizontal="center" wrapText="1"/>
    </xf>
    <xf numFmtId="38" fontId="5" fillId="0" borderId="30" xfId="18" applyNumberFormat="1" applyFont="1" applyBorder="1"/>
    <xf numFmtId="14" fontId="5" fillId="0" borderId="0" xfId="0" applyNumberFormat="1" applyFont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0" fontId="5" fillId="0" borderId="0" xfId="0" applyFont="1" applyBorder="1"/>
    <xf numFmtId="0" fontId="5" fillId="0" borderId="16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0" xfId="0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5" fillId="0" borderId="7" xfId="0" applyFont="1" applyBorder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5" fillId="3" borderId="40" xfId="0" applyFont="1" applyFill="1" applyBorder="1" applyAlignment="1">
      <alignment horizontal="left" vertical="top" wrapText="1"/>
    </xf>
    <xf numFmtId="0" fontId="5" fillId="3" borderId="41" xfId="0" applyFont="1" applyFill="1" applyBorder="1" applyAlignment="1">
      <alignment horizontal="left" vertical="top" wrapText="1"/>
    </xf>
    <xf numFmtId="0" fontId="5" fillId="3" borderId="42" xfId="0" applyFont="1" applyFill="1" applyBorder="1" applyAlignment="1">
      <alignment horizontal="left" vertical="top" wrapText="1"/>
    </xf>
    <xf numFmtId="0" fontId="5" fillId="3" borderId="43" xfId="0" applyFont="1" applyFill="1" applyBorder="1" applyAlignment="1">
      <alignment horizontal="left" vertical="top" wrapText="1"/>
    </xf>
    <xf numFmtId="0" fontId="5" fillId="3" borderId="44" xfId="0" applyFont="1" applyFill="1" applyBorder="1" applyAlignment="1">
      <alignment horizontal="left" vertical="top" wrapText="1"/>
    </xf>
    <xf numFmtId="0" fontId="5" fillId="3" borderId="45" xfId="0" applyFont="1" applyFill="1" applyBorder="1" applyAlignment="1">
      <alignment horizontal="left" vertical="top" wrapText="1"/>
    </xf>
    <xf numFmtId="49" fontId="11" fillId="0" borderId="0" xfId="33" applyNumberFormat="1" applyFont="1" applyAlignment="1" quotePrefix="1">
      <alignment horizontal="center"/>
      <protection/>
    </xf>
    <xf numFmtId="49" fontId="11" fillId="0" borderId="0" xfId="33" applyNumberFormat="1" applyFont="1" applyAlignment="1">
      <alignment horizontal="center"/>
      <protection/>
    </xf>
    <xf numFmtId="0" fontId="1" fillId="0" borderId="32" xfId="33" applyFont="1" applyBorder="1" applyAlignment="1" quotePrefix="1">
      <alignment horizontal="center"/>
      <protection/>
    </xf>
    <xf numFmtId="0" fontId="1" fillId="0" borderId="3" xfId="33" applyFont="1" applyBorder="1" applyAlignment="1" quotePrefix="1">
      <alignment horizontal="center"/>
      <protection/>
    </xf>
    <xf numFmtId="0" fontId="1" fillId="0" borderId="27" xfId="33" applyFont="1" applyBorder="1" applyAlignment="1" quotePrefix="1">
      <alignment horizontal="center"/>
      <protection/>
    </xf>
    <xf numFmtId="170" fontId="10" fillId="0" borderId="0" xfId="33" applyNumberFormat="1" applyAlignment="1">
      <alignment horizontal="center"/>
      <protection/>
    </xf>
    <xf numFmtId="0" fontId="1" fillId="0" borderId="33" xfId="33" applyFont="1" applyBorder="1" applyAlignment="1">
      <alignment horizontal="center"/>
      <protection/>
    </xf>
    <xf numFmtId="0" fontId="1" fillId="0" borderId="0" xfId="33" applyFont="1" applyBorder="1" applyAlignment="1">
      <alignment horizontal="center"/>
      <protection/>
    </xf>
    <xf numFmtId="0" fontId="1" fillId="0" borderId="34" xfId="33" applyFont="1" applyBorder="1" applyAlignment="1">
      <alignment horizontal="center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8pt bold" xfId="20"/>
    <cellStyle name="8pt bold comma" xfId="21"/>
    <cellStyle name="8pt bold red" xfId="22"/>
    <cellStyle name="arial 9" xfId="23"/>
    <cellStyle name="BLACK ITAL" xfId="24"/>
    <cellStyle name="Comma 2" xfId="25"/>
    <cellStyle name="Comma 2 2" xfId="26"/>
    <cellStyle name="NORM ARIEL 9 #" xfId="27"/>
    <cellStyle name="Norm-9 Ariel" xfId="28"/>
    <cellStyle name="Subno" xfId="29"/>
    <cellStyle name="SUBTOTAL" xfId="30"/>
    <cellStyle name="SUBTOTAL APP" xfId="31"/>
    <cellStyle name="THOUSANDS FORMAT" xfId="32"/>
    <cellStyle name="Normal_SRF_PWTF workbook" xfId="33"/>
    <cellStyle name="Percent 2" xfId="34"/>
    <cellStyle name="Currency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2"/>
  <sheetViews>
    <sheetView tabSelected="1" workbookViewId="0" topLeftCell="A37">
      <selection activeCell="A41" sqref="A41"/>
    </sheetView>
  </sheetViews>
  <sheetFormatPr defaultColWidth="9.140625" defaultRowHeight="12.75"/>
  <cols>
    <col min="1" max="1" width="35.7109375" style="0" customWidth="1"/>
    <col min="2" max="2" width="12.28125" style="0" customWidth="1"/>
    <col min="3" max="7" width="15.7109375" style="0" customWidth="1"/>
    <col min="9" max="10" width="10.7109375" style="0" bestFit="1" customWidth="1"/>
    <col min="257" max="257" width="16.7109375" style="0" customWidth="1"/>
    <col min="258" max="258" width="12.28125" style="0" customWidth="1"/>
    <col min="259" max="263" width="15.7109375" style="0" customWidth="1"/>
    <col min="513" max="513" width="16.7109375" style="0" customWidth="1"/>
    <col min="514" max="514" width="12.28125" style="0" customWidth="1"/>
    <col min="515" max="519" width="15.7109375" style="0" customWidth="1"/>
    <col min="769" max="769" width="16.7109375" style="0" customWidth="1"/>
    <col min="770" max="770" width="12.28125" style="0" customWidth="1"/>
    <col min="771" max="775" width="15.7109375" style="0" customWidth="1"/>
    <col min="1025" max="1025" width="16.7109375" style="0" customWidth="1"/>
    <col min="1026" max="1026" width="12.28125" style="0" customWidth="1"/>
    <col min="1027" max="1031" width="15.7109375" style="0" customWidth="1"/>
    <col min="1281" max="1281" width="16.7109375" style="0" customWidth="1"/>
    <col min="1282" max="1282" width="12.28125" style="0" customWidth="1"/>
    <col min="1283" max="1287" width="15.7109375" style="0" customWidth="1"/>
    <col min="1537" max="1537" width="16.7109375" style="0" customWidth="1"/>
    <col min="1538" max="1538" width="12.28125" style="0" customWidth="1"/>
    <col min="1539" max="1543" width="15.7109375" style="0" customWidth="1"/>
    <col min="1793" max="1793" width="16.7109375" style="0" customWidth="1"/>
    <col min="1794" max="1794" width="12.28125" style="0" customWidth="1"/>
    <col min="1795" max="1799" width="15.7109375" style="0" customWidth="1"/>
    <col min="2049" max="2049" width="16.7109375" style="0" customWidth="1"/>
    <col min="2050" max="2050" width="12.28125" style="0" customWidth="1"/>
    <col min="2051" max="2055" width="15.7109375" style="0" customWidth="1"/>
    <col min="2305" max="2305" width="16.7109375" style="0" customWidth="1"/>
    <col min="2306" max="2306" width="12.28125" style="0" customWidth="1"/>
    <col min="2307" max="2311" width="15.7109375" style="0" customWidth="1"/>
    <col min="2561" max="2561" width="16.7109375" style="0" customWidth="1"/>
    <col min="2562" max="2562" width="12.28125" style="0" customWidth="1"/>
    <col min="2563" max="2567" width="15.7109375" style="0" customWidth="1"/>
    <col min="2817" max="2817" width="16.7109375" style="0" customWidth="1"/>
    <col min="2818" max="2818" width="12.28125" style="0" customWidth="1"/>
    <col min="2819" max="2823" width="15.7109375" style="0" customWidth="1"/>
    <col min="3073" max="3073" width="16.7109375" style="0" customWidth="1"/>
    <col min="3074" max="3074" width="12.28125" style="0" customWidth="1"/>
    <col min="3075" max="3079" width="15.7109375" style="0" customWidth="1"/>
    <col min="3329" max="3329" width="16.7109375" style="0" customWidth="1"/>
    <col min="3330" max="3330" width="12.28125" style="0" customWidth="1"/>
    <col min="3331" max="3335" width="15.7109375" style="0" customWidth="1"/>
    <col min="3585" max="3585" width="16.7109375" style="0" customWidth="1"/>
    <col min="3586" max="3586" width="12.28125" style="0" customWidth="1"/>
    <col min="3587" max="3591" width="15.7109375" style="0" customWidth="1"/>
    <col min="3841" max="3841" width="16.7109375" style="0" customWidth="1"/>
    <col min="3842" max="3842" width="12.28125" style="0" customWidth="1"/>
    <col min="3843" max="3847" width="15.7109375" style="0" customWidth="1"/>
    <col min="4097" max="4097" width="16.7109375" style="0" customWidth="1"/>
    <col min="4098" max="4098" width="12.28125" style="0" customWidth="1"/>
    <col min="4099" max="4103" width="15.7109375" style="0" customWidth="1"/>
    <col min="4353" max="4353" width="16.7109375" style="0" customWidth="1"/>
    <col min="4354" max="4354" width="12.28125" style="0" customWidth="1"/>
    <col min="4355" max="4359" width="15.7109375" style="0" customWidth="1"/>
    <col min="4609" max="4609" width="16.7109375" style="0" customWidth="1"/>
    <col min="4610" max="4610" width="12.28125" style="0" customWidth="1"/>
    <col min="4611" max="4615" width="15.7109375" style="0" customWidth="1"/>
    <col min="4865" max="4865" width="16.7109375" style="0" customWidth="1"/>
    <col min="4866" max="4866" width="12.28125" style="0" customWidth="1"/>
    <col min="4867" max="4871" width="15.7109375" style="0" customWidth="1"/>
    <col min="5121" max="5121" width="16.7109375" style="0" customWidth="1"/>
    <col min="5122" max="5122" width="12.28125" style="0" customWidth="1"/>
    <col min="5123" max="5127" width="15.7109375" style="0" customWidth="1"/>
    <col min="5377" max="5377" width="16.7109375" style="0" customWidth="1"/>
    <col min="5378" max="5378" width="12.28125" style="0" customWidth="1"/>
    <col min="5379" max="5383" width="15.7109375" style="0" customWidth="1"/>
    <col min="5633" max="5633" width="16.7109375" style="0" customWidth="1"/>
    <col min="5634" max="5634" width="12.28125" style="0" customWidth="1"/>
    <col min="5635" max="5639" width="15.7109375" style="0" customWidth="1"/>
    <col min="5889" max="5889" width="16.7109375" style="0" customWidth="1"/>
    <col min="5890" max="5890" width="12.28125" style="0" customWidth="1"/>
    <col min="5891" max="5895" width="15.7109375" style="0" customWidth="1"/>
    <col min="6145" max="6145" width="16.7109375" style="0" customWidth="1"/>
    <col min="6146" max="6146" width="12.28125" style="0" customWidth="1"/>
    <col min="6147" max="6151" width="15.7109375" style="0" customWidth="1"/>
    <col min="6401" max="6401" width="16.7109375" style="0" customWidth="1"/>
    <col min="6402" max="6402" width="12.28125" style="0" customWidth="1"/>
    <col min="6403" max="6407" width="15.7109375" style="0" customWidth="1"/>
    <col min="6657" max="6657" width="16.7109375" style="0" customWidth="1"/>
    <col min="6658" max="6658" width="12.28125" style="0" customWidth="1"/>
    <col min="6659" max="6663" width="15.7109375" style="0" customWidth="1"/>
    <col min="6913" max="6913" width="16.7109375" style="0" customWidth="1"/>
    <col min="6914" max="6914" width="12.28125" style="0" customWidth="1"/>
    <col min="6915" max="6919" width="15.7109375" style="0" customWidth="1"/>
    <col min="7169" max="7169" width="16.7109375" style="0" customWidth="1"/>
    <col min="7170" max="7170" width="12.28125" style="0" customWidth="1"/>
    <col min="7171" max="7175" width="15.7109375" style="0" customWidth="1"/>
    <col min="7425" max="7425" width="16.7109375" style="0" customWidth="1"/>
    <col min="7426" max="7426" width="12.28125" style="0" customWidth="1"/>
    <col min="7427" max="7431" width="15.7109375" style="0" customWidth="1"/>
    <col min="7681" max="7681" width="16.7109375" style="0" customWidth="1"/>
    <col min="7682" max="7682" width="12.28125" style="0" customWidth="1"/>
    <col min="7683" max="7687" width="15.7109375" style="0" customWidth="1"/>
    <col min="7937" max="7937" width="16.7109375" style="0" customWidth="1"/>
    <col min="7938" max="7938" width="12.28125" style="0" customWidth="1"/>
    <col min="7939" max="7943" width="15.7109375" style="0" customWidth="1"/>
    <col min="8193" max="8193" width="16.7109375" style="0" customWidth="1"/>
    <col min="8194" max="8194" width="12.28125" style="0" customWidth="1"/>
    <col min="8195" max="8199" width="15.7109375" style="0" customWidth="1"/>
    <col min="8449" max="8449" width="16.7109375" style="0" customWidth="1"/>
    <col min="8450" max="8450" width="12.28125" style="0" customWidth="1"/>
    <col min="8451" max="8455" width="15.7109375" style="0" customWidth="1"/>
    <col min="8705" max="8705" width="16.7109375" style="0" customWidth="1"/>
    <col min="8706" max="8706" width="12.28125" style="0" customWidth="1"/>
    <col min="8707" max="8711" width="15.7109375" style="0" customWidth="1"/>
    <col min="8961" max="8961" width="16.7109375" style="0" customWidth="1"/>
    <col min="8962" max="8962" width="12.28125" style="0" customWidth="1"/>
    <col min="8963" max="8967" width="15.7109375" style="0" customWidth="1"/>
    <col min="9217" max="9217" width="16.7109375" style="0" customWidth="1"/>
    <col min="9218" max="9218" width="12.28125" style="0" customWidth="1"/>
    <col min="9219" max="9223" width="15.7109375" style="0" customWidth="1"/>
    <col min="9473" max="9473" width="16.7109375" style="0" customWidth="1"/>
    <col min="9474" max="9474" width="12.28125" style="0" customWidth="1"/>
    <col min="9475" max="9479" width="15.7109375" style="0" customWidth="1"/>
    <col min="9729" max="9729" width="16.7109375" style="0" customWidth="1"/>
    <col min="9730" max="9730" width="12.28125" style="0" customWidth="1"/>
    <col min="9731" max="9735" width="15.7109375" style="0" customWidth="1"/>
    <col min="9985" max="9985" width="16.7109375" style="0" customWidth="1"/>
    <col min="9986" max="9986" width="12.28125" style="0" customWidth="1"/>
    <col min="9987" max="9991" width="15.7109375" style="0" customWidth="1"/>
    <col min="10241" max="10241" width="16.7109375" style="0" customWidth="1"/>
    <col min="10242" max="10242" width="12.28125" style="0" customWidth="1"/>
    <col min="10243" max="10247" width="15.7109375" style="0" customWidth="1"/>
    <col min="10497" max="10497" width="16.7109375" style="0" customWidth="1"/>
    <col min="10498" max="10498" width="12.28125" style="0" customWidth="1"/>
    <col min="10499" max="10503" width="15.7109375" style="0" customWidth="1"/>
    <col min="10753" max="10753" width="16.7109375" style="0" customWidth="1"/>
    <col min="10754" max="10754" width="12.28125" style="0" customWidth="1"/>
    <col min="10755" max="10759" width="15.7109375" style="0" customWidth="1"/>
    <col min="11009" max="11009" width="16.7109375" style="0" customWidth="1"/>
    <col min="11010" max="11010" width="12.28125" style="0" customWidth="1"/>
    <col min="11011" max="11015" width="15.7109375" style="0" customWidth="1"/>
    <col min="11265" max="11265" width="16.7109375" style="0" customWidth="1"/>
    <col min="11266" max="11266" width="12.28125" style="0" customWidth="1"/>
    <col min="11267" max="11271" width="15.7109375" style="0" customWidth="1"/>
    <col min="11521" max="11521" width="16.7109375" style="0" customWidth="1"/>
    <col min="11522" max="11522" width="12.28125" style="0" customWidth="1"/>
    <col min="11523" max="11527" width="15.7109375" style="0" customWidth="1"/>
    <col min="11777" max="11777" width="16.7109375" style="0" customWidth="1"/>
    <col min="11778" max="11778" width="12.28125" style="0" customWidth="1"/>
    <col min="11779" max="11783" width="15.7109375" style="0" customWidth="1"/>
    <col min="12033" max="12033" width="16.7109375" style="0" customWidth="1"/>
    <col min="12034" max="12034" width="12.28125" style="0" customWidth="1"/>
    <col min="12035" max="12039" width="15.7109375" style="0" customWidth="1"/>
    <col min="12289" max="12289" width="16.7109375" style="0" customWidth="1"/>
    <col min="12290" max="12290" width="12.28125" style="0" customWidth="1"/>
    <col min="12291" max="12295" width="15.7109375" style="0" customWidth="1"/>
    <col min="12545" max="12545" width="16.7109375" style="0" customWidth="1"/>
    <col min="12546" max="12546" width="12.28125" style="0" customWidth="1"/>
    <col min="12547" max="12551" width="15.7109375" style="0" customWidth="1"/>
    <col min="12801" max="12801" width="16.7109375" style="0" customWidth="1"/>
    <col min="12802" max="12802" width="12.28125" style="0" customWidth="1"/>
    <col min="12803" max="12807" width="15.7109375" style="0" customWidth="1"/>
    <col min="13057" max="13057" width="16.7109375" style="0" customWidth="1"/>
    <col min="13058" max="13058" width="12.28125" style="0" customWidth="1"/>
    <col min="13059" max="13063" width="15.7109375" style="0" customWidth="1"/>
    <col min="13313" max="13313" width="16.7109375" style="0" customWidth="1"/>
    <col min="13314" max="13314" width="12.28125" style="0" customWidth="1"/>
    <col min="13315" max="13319" width="15.7109375" style="0" customWidth="1"/>
    <col min="13569" max="13569" width="16.7109375" style="0" customWidth="1"/>
    <col min="13570" max="13570" width="12.28125" style="0" customWidth="1"/>
    <col min="13571" max="13575" width="15.7109375" style="0" customWidth="1"/>
    <col min="13825" max="13825" width="16.7109375" style="0" customWidth="1"/>
    <col min="13826" max="13826" width="12.28125" style="0" customWidth="1"/>
    <col min="13827" max="13831" width="15.7109375" style="0" customWidth="1"/>
    <col min="14081" max="14081" width="16.7109375" style="0" customWidth="1"/>
    <col min="14082" max="14082" width="12.28125" style="0" customWidth="1"/>
    <col min="14083" max="14087" width="15.7109375" style="0" customWidth="1"/>
    <col min="14337" max="14337" width="16.7109375" style="0" customWidth="1"/>
    <col min="14338" max="14338" width="12.28125" style="0" customWidth="1"/>
    <col min="14339" max="14343" width="15.7109375" style="0" customWidth="1"/>
    <col min="14593" max="14593" width="16.7109375" style="0" customWidth="1"/>
    <col min="14594" max="14594" width="12.28125" style="0" customWidth="1"/>
    <col min="14595" max="14599" width="15.7109375" style="0" customWidth="1"/>
    <col min="14849" max="14849" width="16.7109375" style="0" customWidth="1"/>
    <col min="14850" max="14850" width="12.28125" style="0" customWidth="1"/>
    <col min="14851" max="14855" width="15.7109375" style="0" customWidth="1"/>
    <col min="15105" max="15105" width="16.7109375" style="0" customWidth="1"/>
    <col min="15106" max="15106" width="12.28125" style="0" customWidth="1"/>
    <col min="15107" max="15111" width="15.7109375" style="0" customWidth="1"/>
    <col min="15361" max="15361" width="16.7109375" style="0" customWidth="1"/>
    <col min="15362" max="15362" width="12.28125" style="0" customWidth="1"/>
    <col min="15363" max="15367" width="15.7109375" style="0" customWidth="1"/>
    <col min="15617" max="15617" width="16.7109375" style="0" customWidth="1"/>
    <col min="15618" max="15618" width="12.28125" style="0" customWidth="1"/>
    <col min="15619" max="15623" width="15.7109375" style="0" customWidth="1"/>
    <col min="15873" max="15873" width="16.7109375" style="0" customWidth="1"/>
    <col min="15874" max="15874" width="12.28125" style="0" customWidth="1"/>
    <col min="15875" max="15879" width="15.7109375" style="0" customWidth="1"/>
    <col min="16129" max="16129" width="16.7109375" style="0" customWidth="1"/>
    <col min="16130" max="16130" width="12.28125" style="0" customWidth="1"/>
    <col min="16131" max="16135" width="15.7109375" style="0" customWidth="1"/>
  </cols>
  <sheetData>
    <row r="1" spans="1:9" ht="17.25" customHeight="1">
      <c r="A1" s="65" t="s">
        <v>36</v>
      </c>
      <c r="B1" s="1"/>
      <c r="C1" s="1"/>
      <c r="D1" s="1"/>
      <c r="E1" s="1"/>
      <c r="F1" s="1"/>
      <c r="G1" s="1"/>
      <c r="H1" s="146"/>
      <c r="I1" s="146"/>
    </row>
    <row r="2" spans="1:8" ht="15" thickBot="1">
      <c r="A2" s="2"/>
      <c r="B2" s="1"/>
      <c r="C2" s="1"/>
      <c r="D2" s="1"/>
      <c r="E2" s="1"/>
      <c r="F2" s="1"/>
      <c r="G2" s="1"/>
      <c r="H2" s="3"/>
    </row>
    <row r="3" spans="1:8" ht="18" customHeight="1" thickTop="1">
      <c r="A3" s="4" t="s">
        <v>60</v>
      </c>
      <c r="B3" s="5"/>
      <c r="C3" s="6"/>
      <c r="D3" s="6"/>
      <c r="E3" s="6"/>
      <c r="F3" s="6"/>
      <c r="G3" s="7"/>
      <c r="H3" s="3"/>
    </row>
    <row r="4" spans="1:8" ht="29.25" customHeight="1">
      <c r="A4" s="172" t="s">
        <v>43</v>
      </c>
      <c r="B4" s="173"/>
      <c r="C4" s="173"/>
      <c r="D4" s="173"/>
      <c r="E4" s="173"/>
      <c r="F4" s="173"/>
      <c r="G4" s="174"/>
      <c r="H4" s="3"/>
    </row>
    <row r="5" spans="1:7" ht="18" customHeight="1">
      <c r="A5" s="175" t="s">
        <v>35</v>
      </c>
      <c r="B5" s="176"/>
      <c r="C5" s="176"/>
      <c r="D5" s="176"/>
      <c r="E5" s="176"/>
      <c r="F5" s="176"/>
      <c r="G5" s="177"/>
    </row>
    <row r="6" spans="1:7" ht="18" customHeight="1">
      <c r="A6" s="8" t="s">
        <v>56</v>
      </c>
      <c r="B6" s="158"/>
      <c r="C6" s="145"/>
      <c r="D6" s="145"/>
      <c r="E6" s="145"/>
      <c r="F6" s="145"/>
      <c r="G6" s="9"/>
    </row>
    <row r="7" spans="1:7" ht="18" customHeight="1">
      <c r="A7" s="8" t="s">
        <v>57</v>
      </c>
      <c r="B7" s="162"/>
      <c r="C7" s="145"/>
      <c r="D7" s="145"/>
      <c r="E7" s="145"/>
      <c r="F7" s="145"/>
      <c r="G7" s="9"/>
    </row>
    <row r="8" spans="1:7" ht="18" customHeight="1">
      <c r="A8" s="8" t="s">
        <v>58</v>
      </c>
      <c r="B8" s="158"/>
      <c r="C8" s="145"/>
      <c r="D8" s="145"/>
      <c r="E8" s="145"/>
      <c r="F8" s="145"/>
      <c r="G8" s="9"/>
    </row>
    <row r="9" spans="1:7" ht="18" customHeight="1" thickBot="1">
      <c r="A9" s="10" t="s">
        <v>59</v>
      </c>
      <c r="B9" s="163"/>
      <c r="C9" s="11"/>
      <c r="D9" s="11"/>
      <c r="E9" s="11"/>
      <c r="F9" s="11"/>
      <c r="G9" s="12"/>
    </row>
    <row r="10" spans="1:7" ht="18" customHeight="1" thickTop="1">
      <c r="A10" s="13"/>
      <c r="C10" s="13"/>
      <c r="D10" s="145"/>
      <c r="E10" s="145"/>
      <c r="F10" s="145"/>
      <c r="G10" s="145"/>
    </row>
    <row r="11" spans="1:7" ht="18" customHeight="1" thickBot="1">
      <c r="A11" s="25" t="s">
        <v>13</v>
      </c>
      <c r="C11" s="13"/>
      <c r="D11" s="13"/>
      <c r="E11" s="13"/>
      <c r="F11" s="13"/>
      <c r="G11" s="13"/>
    </row>
    <row r="12" spans="1:9" ht="18" customHeight="1">
      <c r="A12" s="178" t="s">
        <v>61</v>
      </c>
      <c r="B12" s="179"/>
      <c r="C12" s="179"/>
      <c r="D12" s="179"/>
      <c r="E12" s="179"/>
      <c r="F12" s="179"/>
      <c r="G12" s="180"/>
      <c r="I12" s="36"/>
    </row>
    <row r="13" spans="1:7" ht="20.25" customHeight="1" thickBot="1">
      <c r="A13" s="181"/>
      <c r="B13" s="182"/>
      <c r="C13" s="182"/>
      <c r="D13" s="182"/>
      <c r="E13" s="182"/>
      <c r="F13" s="182"/>
      <c r="G13" s="183"/>
    </row>
    <row r="14" spans="1:7" ht="18" customHeight="1">
      <c r="A14" s="64"/>
      <c r="B14" s="64"/>
      <c r="C14" s="64"/>
      <c r="D14" s="64"/>
      <c r="E14" s="64"/>
      <c r="F14" s="64"/>
      <c r="G14" s="64"/>
    </row>
    <row r="15" spans="1:7" ht="18" customHeight="1" thickBot="1">
      <c r="A15" s="14" t="s">
        <v>12</v>
      </c>
      <c r="B15" s="145"/>
      <c r="C15" s="13"/>
      <c r="D15" s="13"/>
      <c r="E15" s="13"/>
      <c r="F15" s="13"/>
      <c r="G15" s="13"/>
    </row>
    <row r="16" spans="1:9" ht="28.5">
      <c r="A16" s="15" t="s">
        <v>9</v>
      </c>
      <c r="B16" s="16"/>
      <c r="C16" s="50" t="s">
        <v>0</v>
      </c>
      <c r="D16" s="50" t="s">
        <v>1</v>
      </c>
      <c r="E16" s="63" t="s">
        <v>11</v>
      </c>
      <c r="F16" s="63" t="s">
        <v>38</v>
      </c>
      <c r="G16" s="62" t="s">
        <v>54</v>
      </c>
      <c r="I16" s="61"/>
    </row>
    <row r="17" spans="1:7" ht="29.25" customHeight="1">
      <c r="A17" s="165" t="s">
        <v>14</v>
      </c>
      <c r="B17" s="166"/>
      <c r="C17" s="19">
        <v>3611</v>
      </c>
      <c r="D17" s="19" t="s">
        <v>39</v>
      </c>
      <c r="E17" s="48">
        <v>37141994</v>
      </c>
      <c r="F17" s="48">
        <v>0</v>
      </c>
      <c r="G17" s="47">
        <v>0</v>
      </c>
    </row>
    <row r="18" spans="1:7" ht="28.5" customHeight="1">
      <c r="A18" s="165" t="s">
        <v>14</v>
      </c>
      <c r="B18" s="166"/>
      <c r="C18" s="54">
        <v>3611</v>
      </c>
      <c r="D18" s="19" t="s">
        <v>2</v>
      </c>
      <c r="E18" s="48">
        <v>0</v>
      </c>
      <c r="F18" s="147">
        <f>-Georgetown30!M25*1.02</f>
        <v>-37884833.88</v>
      </c>
      <c r="G18" s="47">
        <v>0</v>
      </c>
    </row>
    <row r="19" spans="1:7" ht="18" customHeight="1">
      <c r="A19" s="20"/>
      <c r="B19" s="21"/>
      <c r="C19" s="54"/>
      <c r="D19" s="19"/>
      <c r="E19" s="48"/>
      <c r="F19" s="48"/>
      <c r="G19" s="47"/>
    </row>
    <row r="20" spans="1:7" ht="18" customHeight="1">
      <c r="A20" s="20"/>
      <c r="B20" s="21"/>
      <c r="C20" s="54"/>
      <c r="D20" s="19"/>
      <c r="E20" s="52"/>
      <c r="F20" s="52"/>
      <c r="G20" s="60"/>
    </row>
    <row r="21" spans="1:7" ht="18" customHeight="1" thickBot="1">
      <c r="A21" s="22"/>
      <c r="B21" s="23" t="s">
        <v>3</v>
      </c>
      <c r="C21" s="51"/>
      <c r="D21" s="51"/>
      <c r="E21" s="160">
        <f>SUM(E17:E20)</f>
        <v>37141994</v>
      </c>
      <c r="F21" s="161">
        <f>SUM(F17:F20)</f>
        <v>-37884833.88</v>
      </c>
      <c r="G21" s="41">
        <f>SUM(G17:G20)</f>
        <v>0</v>
      </c>
    </row>
    <row r="22" spans="1:7" ht="18" customHeight="1">
      <c r="A22" s="13"/>
      <c r="B22" s="13"/>
      <c r="C22" s="58"/>
      <c r="D22" s="58"/>
      <c r="E22" s="24"/>
      <c r="F22" s="24"/>
      <c r="G22" s="24"/>
    </row>
    <row r="23" spans="1:7" ht="18" customHeight="1" thickBot="1">
      <c r="A23" s="25" t="s">
        <v>10</v>
      </c>
      <c r="B23" s="145"/>
      <c r="C23" s="59"/>
      <c r="D23" s="58"/>
      <c r="E23" s="13"/>
      <c r="F23" s="13"/>
      <c r="G23" s="13"/>
    </row>
    <row r="24" spans="1:7" ht="16.5" customHeight="1">
      <c r="A24" s="15" t="s">
        <v>9</v>
      </c>
      <c r="B24" s="16"/>
      <c r="C24" s="50" t="s">
        <v>0</v>
      </c>
      <c r="D24" s="17" t="s">
        <v>8</v>
      </c>
      <c r="E24" s="50" t="str">
        <f>E16</f>
        <v>2019/2020</v>
      </c>
      <c r="F24" s="50" t="str">
        <f>F16</f>
        <v>2021/2022</v>
      </c>
      <c r="G24" s="57" t="str">
        <f>G16</f>
        <v>2023/2052</v>
      </c>
    </row>
    <row r="25" spans="1:9" ht="41.45" customHeight="1">
      <c r="A25" s="165" t="s">
        <v>37</v>
      </c>
      <c r="B25" s="166"/>
      <c r="C25" s="19">
        <v>8920</v>
      </c>
      <c r="D25" s="19" t="s">
        <v>4</v>
      </c>
      <c r="E25" s="56">
        <v>0</v>
      </c>
      <c r="F25" s="56">
        <v>0</v>
      </c>
      <c r="G25" s="55">
        <f>SUM(Georgetown30!G13:G42)</f>
        <v>57859482.828789145</v>
      </c>
      <c r="I25" s="35"/>
    </row>
    <row r="26" spans="1:10" ht="42.75" customHeight="1">
      <c r="A26" s="165" t="s">
        <v>5</v>
      </c>
      <c r="B26" s="166"/>
      <c r="C26" s="54">
        <v>8920</v>
      </c>
      <c r="D26" s="19" t="s">
        <v>4</v>
      </c>
      <c r="E26" s="56">
        <v>0</v>
      </c>
      <c r="F26" s="147">
        <f>-(Georgetown30!H11+Georgetown30!H12)</f>
        <v>-4249740.6475881</v>
      </c>
      <c r="G26" s="147">
        <f>-SUM(Georgetown30!H13:H40)</f>
        <v>-59496369.06623344</v>
      </c>
      <c r="I26" s="35"/>
      <c r="J26" s="35"/>
    </row>
    <row r="27" spans="1:7" ht="18" customHeight="1">
      <c r="A27" s="20"/>
      <c r="B27" s="26"/>
      <c r="C27" s="54"/>
      <c r="D27" s="53"/>
      <c r="E27" s="52"/>
      <c r="F27" s="48"/>
      <c r="G27" s="47"/>
    </row>
    <row r="28" spans="1:7" ht="18" customHeight="1">
      <c r="A28" s="20"/>
      <c r="B28" s="26"/>
      <c r="C28" s="19"/>
      <c r="D28" s="19"/>
      <c r="E28" s="48"/>
      <c r="F28" s="48"/>
      <c r="G28" s="47"/>
    </row>
    <row r="29" spans="1:10" ht="18" customHeight="1" thickBot="1">
      <c r="A29" s="22"/>
      <c r="B29" s="23" t="s">
        <v>6</v>
      </c>
      <c r="C29" s="51"/>
      <c r="D29" s="51"/>
      <c r="E29" s="148">
        <f>SUM(E25:E28)</f>
        <v>0</v>
      </c>
      <c r="F29" s="148">
        <f>SUM(F25:F28)</f>
        <v>-4249740.6475881</v>
      </c>
      <c r="G29" s="148">
        <f>SUM(G25:G28)</f>
        <v>-1636886.2374442965</v>
      </c>
      <c r="H29" s="27"/>
      <c r="I29" s="149"/>
      <c r="J29" s="149"/>
    </row>
    <row r="30" spans="1:7" ht="18" customHeight="1">
      <c r="A30" s="13"/>
      <c r="B30" s="13"/>
      <c r="C30" s="13"/>
      <c r="D30" s="13"/>
      <c r="E30" s="24"/>
      <c r="F30" s="24"/>
      <c r="G30" s="24"/>
    </row>
    <row r="31" spans="1:7" ht="18" customHeight="1" thickBot="1">
      <c r="A31" s="25" t="s">
        <v>7</v>
      </c>
      <c r="B31" s="145"/>
      <c r="C31" s="145"/>
      <c r="D31" s="145"/>
      <c r="E31" s="13"/>
      <c r="F31" s="13"/>
      <c r="G31" s="13"/>
    </row>
    <row r="32" spans="1:9" ht="36" customHeight="1">
      <c r="A32" s="15"/>
      <c r="B32" s="16"/>
      <c r="C32" s="28"/>
      <c r="D32" s="29"/>
      <c r="E32" s="50" t="str">
        <f>E16</f>
        <v>2019/2020</v>
      </c>
      <c r="F32" s="17" t="str">
        <f>F16</f>
        <v>2021/2022</v>
      </c>
      <c r="G32" s="18" t="str">
        <f>G16</f>
        <v>2023/2052</v>
      </c>
      <c r="H32" s="30"/>
      <c r="I32" s="30"/>
    </row>
    <row r="33" spans="1:9" ht="18" customHeight="1" thickBot="1">
      <c r="A33" s="20" t="s">
        <v>28</v>
      </c>
      <c r="B33" s="21"/>
      <c r="C33" s="31"/>
      <c r="D33" s="32"/>
      <c r="E33" s="148">
        <f>E29</f>
        <v>0</v>
      </c>
      <c r="F33" s="148">
        <f aca="true" t="shared" si="0" ref="F33:G33">F29</f>
        <v>-4249740.6475881</v>
      </c>
      <c r="G33" s="148">
        <f t="shared" si="0"/>
        <v>-1636886.2374442965</v>
      </c>
      <c r="H33" s="30"/>
      <c r="I33" s="30"/>
    </row>
    <row r="34" spans="1:9" ht="18" customHeight="1">
      <c r="A34" s="20"/>
      <c r="B34" s="21"/>
      <c r="C34" s="21"/>
      <c r="D34" s="26"/>
      <c r="E34" s="48"/>
      <c r="F34" s="48"/>
      <c r="G34" s="47"/>
      <c r="H34" s="33"/>
      <c r="I34" s="33"/>
    </row>
    <row r="35" spans="1:9" ht="18" customHeight="1">
      <c r="A35" s="20"/>
      <c r="B35" s="21"/>
      <c r="C35" s="21"/>
      <c r="D35" s="26"/>
      <c r="E35" s="48"/>
      <c r="F35" s="48"/>
      <c r="G35" s="47"/>
      <c r="H35" s="33"/>
      <c r="I35" s="33"/>
    </row>
    <row r="36" spans="1:7" ht="18" customHeight="1">
      <c r="A36" s="20"/>
      <c r="B36" s="21"/>
      <c r="C36" s="21"/>
      <c r="D36" s="26"/>
      <c r="E36" s="49"/>
      <c r="F36" s="48"/>
      <c r="G36" s="47"/>
    </row>
    <row r="37" spans="1:7" ht="18" customHeight="1">
      <c r="A37" s="46"/>
      <c r="B37" s="45"/>
      <c r="C37" s="45"/>
      <c r="D37" s="44"/>
      <c r="E37" s="43"/>
      <c r="F37" s="43"/>
      <c r="G37" s="42"/>
    </row>
    <row r="38" spans="1:9" ht="18" customHeight="1" thickBot="1">
      <c r="A38" s="22" t="s">
        <v>6</v>
      </c>
      <c r="B38" s="23"/>
      <c r="C38" s="23"/>
      <c r="D38" s="34"/>
      <c r="E38" s="148">
        <f>SUM(E33:E37)</f>
        <v>0</v>
      </c>
      <c r="F38" s="148">
        <f>SUM(F33:F37)</f>
        <v>-4249740.6475881</v>
      </c>
      <c r="G38" s="148">
        <f>SUM(G33:G37)</f>
        <v>-1636886.2374442965</v>
      </c>
      <c r="H38" s="35"/>
      <c r="I38" s="35"/>
    </row>
    <row r="39" spans="1:9" ht="18" customHeight="1">
      <c r="A39" s="25" t="s">
        <v>42</v>
      </c>
      <c r="B39" s="145"/>
      <c r="C39" s="145"/>
      <c r="D39" s="145"/>
      <c r="E39" s="40"/>
      <c r="F39" s="40"/>
      <c r="G39" s="40"/>
      <c r="H39" s="35"/>
      <c r="I39" s="35"/>
    </row>
    <row r="40" spans="1:9" ht="98.25" customHeight="1">
      <c r="A40" s="167" t="s">
        <v>62</v>
      </c>
      <c r="B40" s="167"/>
      <c r="C40" s="167"/>
      <c r="D40" s="167"/>
      <c r="E40" s="167"/>
      <c r="F40" s="167"/>
      <c r="G40" s="167"/>
      <c r="H40" s="35"/>
      <c r="I40" s="35"/>
    </row>
    <row r="41" spans="1:9" ht="18" customHeight="1">
      <c r="A41" s="145"/>
      <c r="B41" s="145"/>
      <c r="C41" s="145"/>
      <c r="D41" s="145"/>
      <c r="E41" s="40"/>
      <c r="F41" s="40"/>
      <c r="G41" s="40"/>
      <c r="H41" s="35"/>
      <c r="I41" s="35"/>
    </row>
    <row r="42" spans="1:9" ht="18" customHeight="1">
      <c r="A42" s="39"/>
      <c r="B42" s="39"/>
      <c r="C42" s="39"/>
      <c r="D42" s="39"/>
      <c r="E42" s="38"/>
      <c r="F42" s="38"/>
      <c r="G42" s="38"/>
      <c r="H42" s="35"/>
      <c r="I42" s="35"/>
    </row>
    <row r="43" spans="1:9" ht="137.1" customHeight="1">
      <c r="A43" s="168" t="s">
        <v>63</v>
      </c>
      <c r="B43" s="168"/>
      <c r="C43" s="168"/>
      <c r="D43" s="168"/>
      <c r="E43" s="168"/>
      <c r="F43" s="168"/>
      <c r="G43" s="168"/>
      <c r="H43" s="35"/>
      <c r="I43" s="35"/>
    </row>
    <row r="44" spans="1:9" ht="14.45" customHeight="1">
      <c r="A44" s="169"/>
      <c r="B44" s="170"/>
      <c r="C44" s="170"/>
      <c r="D44" s="170"/>
      <c r="E44" s="170"/>
      <c r="F44" s="170"/>
      <c r="G44" s="170"/>
      <c r="H44" s="35"/>
      <c r="I44" s="35"/>
    </row>
    <row r="45" spans="1:7" ht="14.25">
      <c r="A45" s="164"/>
      <c r="B45" s="164"/>
      <c r="C45" s="164"/>
      <c r="D45" s="164"/>
      <c r="E45" s="164"/>
      <c r="F45" s="164"/>
      <c r="G45" s="164"/>
    </row>
    <row r="46" spans="1:7" ht="14.45" customHeight="1">
      <c r="A46" s="171"/>
      <c r="B46" s="171"/>
      <c r="C46" s="171"/>
      <c r="D46" s="171"/>
      <c r="E46" s="171"/>
      <c r="F46" s="171"/>
      <c r="G46" s="171"/>
    </row>
    <row r="47" spans="1:9" ht="14.25">
      <c r="A47" s="164"/>
      <c r="B47" s="164"/>
      <c r="C47" s="164"/>
      <c r="D47" s="164"/>
      <c r="E47" s="164"/>
      <c r="F47" s="164"/>
      <c r="G47" s="164"/>
      <c r="H47" s="35"/>
      <c r="I47" s="37"/>
    </row>
    <row r="48" spans="1:7" ht="14.25">
      <c r="A48" s="145"/>
      <c r="B48" s="145"/>
      <c r="C48" s="145"/>
      <c r="D48" s="145"/>
      <c r="E48" s="145"/>
      <c r="F48" s="145"/>
      <c r="G48" s="145"/>
    </row>
    <row r="49" spans="1:7" ht="14.25">
      <c r="A49" s="145"/>
      <c r="B49" s="145"/>
      <c r="C49" s="145"/>
      <c r="D49" s="145"/>
      <c r="E49" s="145"/>
      <c r="F49" s="145"/>
      <c r="G49" s="145"/>
    </row>
    <row r="50" spans="1:7" ht="14.25">
      <c r="A50" s="145"/>
      <c r="B50" s="145"/>
      <c r="C50" s="145"/>
      <c r="D50" s="145"/>
      <c r="E50" s="145"/>
      <c r="F50" s="145"/>
      <c r="G50" s="145"/>
    </row>
    <row r="51" spans="1:7" ht="14.25">
      <c r="A51" s="145"/>
      <c r="B51" s="145"/>
      <c r="C51" s="145"/>
      <c r="D51" s="145"/>
      <c r="E51" s="145"/>
      <c r="F51" s="145"/>
      <c r="G51" s="145"/>
    </row>
    <row r="52" spans="1:7" ht="14.25">
      <c r="A52" s="145"/>
      <c r="B52" s="145"/>
      <c r="C52" s="145"/>
      <c r="D52" s="145"/>
      <c r="E52" s="145"/>
      <c r="F52" s="145"/>
      <c r="G52" s="145"/>
    </row>
    <row r="53" spans="1:7" ht="14.25">
      <c r="A53" s="145"/>
      <c r="B53" s="145"/>
      <c r="C53" s="145"/>
      <c r="D53" s="145"/>
      <c r="E53" s="145"/>
      <c r="F53" s="145"/>
      <c r="G53" s="145"/>
    </row>
    <row r="54" spans="1:7" ht="14.25">
      <c r="A54" s="145"/>
      <c r="B54" s="145"/>
      <c r="C54" s="145"/>
      <c r="D54" s="145"/>
      <c r="E54" s="145"/>
      <c r="F54" s="145"/>
      <c r="G54" s="145"/>
    </row>
    <row r="55" spans="1:7" ht="14.25">
      <c r="A55" s="145"/>
      <c r="B55" s="145"/>
      <c r="C55" s="145"/>
      <c r="D55" s="145"/>
      <c r="E55" s="145"/>
      <c r="F55" s="145"/>
      <c r="G55" s="145"/>
    </row>
    <row r="56" spans="1:7" ht="14.25">
      <c r="A56" s="145"/>
      <c r="B56" s="145"/>
      <c r="C56" s="145"/>
      <c r="D56" s="145"/>
      <c r="E56" s="145"/>
      <c r="F56" s="145"/>
      <c r="G56" s="145"/>
    </row>
    <row r="57" spans="1:7" ht="14.25">
      <c r="A57" s="145"/>
      <c r="B57" s="145"/>
      <c r="C57" s="145"/>
      <c r="D57" s="145"/>
      <c r="E57" s="145"/>
      <c r="F57" s="145"/>
      <c r="G57" s="145"/>
    </row>
    <row r="58" spans="1:7" ht="14.25">
      <c r="A58" s="145"/>
      <c r="B58" s="145"/>
      <c r="C58" s="145"/>
      <c r="D58" s="145"/>
      <c r="E58" s="145"/>
      <c r="F58" s="145"/>
      <c r="G58" s="145"/>
    </row>
    <row r="59" spans="1:7" ht="14.25">
      <c r="A59" s="145"/>
      <c r="B59" s="145"/>
      <c r="C59" s="145"/>
      <c r="D59" s="145"/>
      <c r="E59" s="145"/>
      <c r="F59" s="145"/>
      <c r="G59" s="145"/>
    </row>
    <row r="60" spans="1:7" ht="14.25">
      <c r="A60" s="145"/>
      <c r="B60" s="145"/>
      <c r="C60" s="145"/>
      <c r="D60" s="145"/>
      <c r="E60" s="145"/>
      <c r="F60" s="145"/>
      <c r="G60" s="145"/>
    </row>
    <row r="61" spans="1:7" ht="14.25">
      <c r="A61" s="145"/>
      <c r="B61" s="145"/>
      <c r="C61" s="145"/>
      <c r="D61" s="145"/>
      <c r="E61" s="145"/>
      <c r="F61" s="145"/>
      <c r="G61" s="145"/>
    </row>
    <row r="62" spans="1:7" ht="14.25">
      <c r="A62" s="145"/>
      <c r="B62" s="145"/>
      <c r="C62" s="145"/>
      <c r="D62" s="145"/>
      <c r="E62" s="145"/>
      <c r="F62" s="145"/>
      <c r="G62" s="145"/>
    </row>
    <row r="63" spans="1:7" ht="14.25">
      <c r="A63" s="145"/>
      <c r="B63" s="145"/>
      <c r="C63" s="145"/>
      <c r="D63" s="145"/>
      <c r="E63" s="145"/>
      <c r="F63" s="145"/>
      <c r="G63" s="145"/>
    </row>
    <row r="64" spans="1:7" ht="14.25">
      <c r="A64" s="145"/>
      <c r="B64" s="145"/>
      <c r="C64" s="145"/>
      <c r="D64" s="145"/>
      <c r="E64" s="145"/>
      <c r="F64" s="145"/>
      <c r="G64" s="145"/>
    </row>
    <row r="65" spans="1:7" ht="14.25">
      <c r="A65" s="145"/>
      <c r="B65" s="145"/>
      <c r="C65" s="145"/>
      <c r="D65" s="145"/>
      <c r="E65" s="145"/>
      <c r="F65" s="145"/>
      <c r="G65" s="145"/>
    </row>
    <row r="66" spans="1:7" ht="14.25">
      <c r="A66" s="145"/>
      <c r="B66" s="145"/>
      <c r="C66" s="145"/>
      <c r="D66" s="145"/>
      <c r="E66" s="145"/>
      <c r="F66" s="145"/>
      <c r="G66" s="145"/>
    </row>
    <row r="67" spans="1:7" ht="14.25">
      <c r="A67" s="145"/>
      <c r="B67" s="145"/>
      <c r="C67" s="145"/>
      <c r="D67" s="145"/>
      <c r="E67" s="145"/>
      <c r="F67" s="145"/>
      <c r="G67" s="145"/>
    </row>
    <row r="68" spans="1:7" ht="14.25">
      <c r="A68" s="145"/>
      <c r="B68" s="145"/>
      <c r="C68" s="145"/>
      <c r="D68" s="145"/>
      <c r="E68" s="145"/>
      <c r="F68" s="145"/>
      <c r="G68" s="145"/>
    </row>
    <row r="69" spans="1:7" ht="14.25">
      <c r="A69" s="145"/>
      <c r="B69" s="145"/>
      <c r="C69" s="145"/>
      <c r="D69" s="145"/>
      <c r="E69" s="145"/>
      <c r="F69" s="145"/>
      <c r="G69" s="145"/>
    </row>
    <row r="70" spans="1:7" ht="14.25">
      <c r="A70" s="145"/>
      <c r="B70" s="145"/>
      <c r="C70" s="145"/>
      <c r="D70" s="145"/>
      <c r="E70" s="145"/>
      <c r="F70" s="145"/>
      <c r="G70" s="145"/>
    </row>
    <row r="71" spans="1:7" ht="14.25">
      <c r="A71" s="145"/>
      <c r="B71" s="145"/>
      <c r="C71" s="145"/>
      <c r="D71" s="145"/>
      <c r="E71" s="145"/>
      <c r="F71" s="145"/>
      <c r="G71" s="145"/>
    </row>
    <row r="72" spans="1:7" ht="14.25">
      <c r="A72" s="145"/>
      <c r="B72" s="145"/>
      <c r="C72" s="145"/>
      <c r="D72" s="145"/>
      <c r="E72" s="145"/>
      <c r="F72" s="145"/>
      <c r="G72" s="145"/>
    </row>
    <row r="73" spans="1:7" ht="12.75">
      <c r="A73" s="36"/>
      <c r="B73" s="36"/>
      <c r="C73" s="36"/>
      <c r="D73" s="36"/>
      <c r="E73" s="36"/>
      <c r="F73" s="36"/>
      <c r="G73" s="36"/>
    </row>
    <row r="74" spans="1:7" ht="12.75">
      <c r="A74" s="36"/>
      <c r="B74" s="36"/>
      <c r="C74" s="36"/>
      <c r="D74" s="36"/>
      <c r="E74" s="36"/>
      <c r="F74" s="36"/>
      <c r="G74" s="36"/>
    </row>
    <row r="75" spans="1:7" ht="12.75">
      <c r="A75" s="36"/>
      <c r="B75" s="36"/>
      <c r="C75" s="36"/>
      <c r="D75" s="36"/>
      <c r="E75" s="36"/>
      <c r="F75" s="36"/>
      <c r="G75" s="36"/>
    </row>
    <row r="76" spans="1:7" ht="12.75">
      <c r="A76" s="36"/>
      <c r="B76" s="36"/>
      <c r="C76" s="36"/>
      <c r="D76" s="36"/>
      <c r="E76" s="36"/>
      <c r="F76" s="36"/>
      <c r="G76" s="36"/>
    </row>
    <row r="77" spans="1:7" ht="12.75">
      <c r="A77" s="36"/>
      <c r="B77" s="36"/>
      <c r="C77" s="36"/>
      <c r="D77" s="36"/>
      <c r="E77" s="36"/>
      <c r="F77" s="36"/>
      <c r="G77" s="36"/>
    </row>
    <row r="78" spans="1:7" ht="12.75">
      <c r="A78" s="36"/>
      <c r="B78" s="36"/>
      <c r="C78" s="36"/>
      <c r="D78" s="36"/>
      <c r="E78" s="36"/>
      <c r="F78" s="36"/>
      <c r="G78" s="36"/>
    </row>
    <row r="79" spans="1:7" ht="12.75">
      <c r="A79" s="36"/>
      <c r="B79" s="36"/>
      <c r="C79" s="36"/>
      <c r="D79" s="36"/>
      <c r="E79" s="36"/>
      <c r="F79" s="36"/>
      <c r="G79" s="36"/>
    </row>
    <row r="80" spans="1:7" ht="12.75">
      <c r="A80" s="36"/>
      <c r="B80" s="36"/>
      <c r="C80" s="36"/>
      <c r="D80" s="36"/>
      <c r="E80" s="36"/>
      <c r="F80" s="36"/>
      <c r="G80" s="36"/>
    </row>
    <row r="81" spans="1:7" ht="12.75">
      <c r="A81" s="36"/>
      <c r="B81" s="36"/>
      <c r="C81" s="36"/>
      <c r="D81" s="36"/>
      <c r="E81" s="36"/>
      <c r="F81" s="36"/>
      <c r="G81" s="36"/>
    </row>
    <row r="82" spans="1:7" ht="12.75">
      <c r="A82" s="36"/>
      <c r="B82" s="36"/>
      <c r="C82" s="36"/>
      <c r="D82" s="36"/>
      <c r="E82" s="36"/>
      <c r="F82" s="36"/>
      <c r="G82" s="36"/>
    </row>
    <row r="83" spans="1:7" ht="12.75">
      <c r="A83" s="36"/>
      <c r="B83" s="36"/>
      <c r="C83" s="36"/>
      <c r="D83" s="36"/>
      <c r="E83" s="36"/>
      <c r="F83" s="36"/>
      <c r="G83" s="36"/>
    </row>
    <row r="84" spans="1:7" ht="12.75">
      <c r="A84" s="36"/>
      <c r="B84" s="36"/>
      <c r="C84" s="36"/>
      <c r="D84" s="36"/>
      <c r="E84" s="36"/>
      <c r="F84" s="36"/>
      <c r="G84" s="36"/>
    </row>
    <row r="85" spans="1:7" ht="12.75">
      <c r="A85" s="36"/>
      <c r="B85" s="36"/>
      <c r="C85" s="36"/>
      <c r="D85" s="36"/>
      <c r="E85" s="36"/>
      <c r="F85" s="36"/>
      <c r="G85" s="36"/>
    </row>
    <row r="86" spans="1:7" ht="12.75">
      <c r="A86" s="36"/>
      <c r="B86" s="36"/>
      <c r="C86" s="36"/>
      <c r="D86" s="36"/>
      <c r="E86" s="36"/>
      <c r="F86" s="36"/>
      <c r="G86" s="36"/>
    </row>
    <row r="87" spans="1:7" ht="12.75">
      <c r="A87" s="36"/>
      <c r="B87" s="36"/>
      <c r="C87" s="36"/>
      <c r="D87" s="36"/>
      <c r="E87" s="36"/>
      <c r="F87" s="36"/>
      <c r="G87" s="36"/>
    </row>
    <row r="88" spans="1:7" ht="12.75">
      <c r="A88" s="36"/>
      <c r="B88" s="36"/>
      <c r="C88" s="36"/>
      <c r="D88" s="36"/>
      <c r="E88" s="36"/>
      <c r="F88" s="36"/>
      <c r="G88" s="36"/>
    </row>
    <row r="89" spans="1:7" ht="12.75">
      <c r="A89" s="36"/>
      <c r="B89" s="36"/>
      <c r="C89" s="36"/>
      <c r="D89" s="36"/>
      <c r="E89" s="36"/>
      <c r="F89" s="36"/>
      <c r="G89" s="36"/>
    </row>
    <row r="90" spans="1:7" ht="12.75">
      <c r="A90" s="36"/>
      <c r="B90" s="36"/>
      <c r="C90" s="36"/>
      <c r="D90" s="36"/>
      <c r="E90" s="36"/>
      <c r="F90" s="36"/>
      <c r="G90" s="36"/>
    </row>
    <row r="91" spans="1:7" ht="12.75">
      <c r="A91" s="36"/>
      <c r="B91" s="36"/>
      <c r="C91" s="36"/>
      <c r="D91" s="36"/>
      <c r="E91" s="36"/>
      <c r="F91" s="36"/>
      <c r="G91" s="36"/>
    </row>
    <row r="92" spans="1:7" ht="12.75">
      <c r="A92" s="36"/>
      <c r="B92" s="36"/>
      <c r="C92" s="36"/>
      <c r="D92" s="36"/>
      <c r="E92" s="36"/>
      <c r="F92" s="36"/>
      <c r="G92" s="36"/>
    </row>
    <row r="93" spans="1:7" ht="12.75">
      <c r="A93" s="36"/>
      <c r="B93" s="36"/>
      <c r="C93" s="36"/>
      <c r="D93" s="36"/>
      <c r="E93" s="36"/>
      <c r="F93" s="36"/>
      <c r="G93" s="36"/>
    </row>
    <row r="94" spans="1:7" ht="12.75">
      <c r="A94" s="36"/>
      <c r="B94" s="36"/>
      <c r="C94" s="36"/>
      <c r="D94" s="36"/>
      <c r="E94" s="36"/>
      <c r="F94" s="36"/>
      <c r="G94" s="36"/>
    </row>
    <row r="95" spans="1:7" ht="12.75">
      <c r="A95" s="36"/>
      <c r="B95" s="36"/>
      <c r="C95" s="36"/>
      <c r="D95" s="36"/>
      <c r="E95" s="36"/>
      <c r="F95" s="36"/>
      <c r="G95" s="36"/>
    </row>
    <row r="96" spans="1:7" ht="12.75">
      <c r="A96" s="36"/>
      <c r="B96" s="36"/>
      <c r="C96" s="36"/>
      <c r="D96" s="36"/>
      <c r="E96" s="36"/>
      <c r="F96" s="36"/>
      <c r="G96" s="36"/>
    </row>
    <row r="97" spans="1:7" ht="12.75">
      <c r="A97" s="36"/>
      <c r="B97" s="36"/>
      <c r="C97" s="36"/>
      <c r="D97" s="36"/>
      <c r="E97" s="36"/>
      <c r="F97" s="36"/>
      <c r="G97" s="36"/>
    </row>
    <row r="98" spans="1:7" ht="12.75">
      <c r="A98" s="36"/>
      <c r="B98" s="36"/>
      <c r="C98" s="36"/>
      <c r="D98" s="36"/>
      <c r="E98" s="36"/>
      <c r="F98" s="36"/>
      <c r="G98" s="36"/>
    </row>
    <row r="99" spans="1:7" ht="12.75">
      <c r="A99" s="36"/>
      <c r="B99" s="36"/>
      <c r="C99" s="36"/>
      <c r="D99" s="36"/>
      <c r="E99" s="36"/>
      <c r="F99" s="36"/>
      <c r="G99" s="36"/>
    </row>
    <row r="100" spans="1:7" ht="12.75">
      <c r="A100" s="36"/>
      <c r="B100" s="36"/>
      <c r="C100" s="36"/>
      <c r="D100" s="36"/>
      <c r="E100" s="36"/>
      <c r="F100" s="36"/>
      <c r="G100" s="36"/>
    </row>
    <row r="101" spans="1:7" ht="12.75">
      <c r="A101" s="36"/>
      <c r="B101" s="36"/>
      <c r="C101" s="36"/>
      <c r="D101" s="36"/>
      <c r="E101" s="36"/>
      <c r="F101" s="36"/>
      <c r="G101" s="36"/>
    </row>
    <row r="102" spans="1:7" ht="12.75">
      <c r="A102" s="36"/>
      <c r="B102" s="36"/>
      <c r="C102" s="36"/>
      <c r="D102" s="36"/>
      <c r="E102" s="36"/>
      <c r="F102" s="36"/>
      <c r="G102" s="36"/>
    </row>
    <row r="103" spans="1:7" ht="12.75">
      <c r="A103" s="36"/>
      <c r="B103" s="36"/>
      <c r="C103" s="36"/>
      <c r="D103" s="36"/>
      <c r="E103" s="36"/>
      <c r="F103" s="36"/>
      <c r="G103" s="36"/>
    </row>
    <row r="104" spans="1:7" ht="12.75">
      <c r="A104" s="36"/>
      <c r="B104" s="36"/>
      <c r="C104" s="36"/>
      <c r="D104" s="36"/>
      <c r="E104" s="36"/>
      <c r="F104" s="36"/>
      <c r="G104" s="36"/>
    </row>
    <row r="105" spans="1:7" ht="12.75">
      <c r="A105" s="36"/>
      <c r="B105" s="36"/>
      <c r="C105" s="36"/>
      <c r="D105" s="36"/>
      <c r="E105" s="36"/>
      <c r="F105" s="36"/>
      <c r="G105" s="36"/>
    </row>
    <row r="106" spans="1:7" ht="12.75">
      <c r="A106" s="36"/>
      <c r="B106" s="36"/>
      <c r="C106" s="36"/>
      <c r="D106" s="36"/>
      <c r="E106" s="36"/>
      <c r="F106" s="36"/>
      <c r="G106" s="36"/>
    </row>
    <row r="107" spans="1:7" ht="12.75">
      <c r="A107" s="36"/>
      <c r="B107" s="36"/>
      <c r="C107" s="36"/>
      <c r="D107" s="36"/>
      <c r="E107" s="36"/>
      <c r="F107" s="36"/>
      <c r="G107" s="36"/>
    </row>
    <row r="108" spans="1:7" ht="12.75">
      <c r="A108" s="36"/>
      <c r="B108" s="36"/>
      <c r="C108" s="36"/>
      <c r="D108" s="36"/>
      <c r="E108" s="36"/>
      <c r="F108" s="36"/>
      <c r="G108" s="36"/>
    </row>
    <row r="109" spans="1:7" ht="12.75">
      <c r="A109" s="36"/>
      <c r="B109" s="36"/>
      <c r="C109" s="36"/>
      <c r="D109" s="36"/>
      <c r="E109" s="36"/>
      <c r="F109" s="36"/>
      <c r="G109" s="36"/>
    </row>
    <row r="110" spans="1:7" ht="12.75">
      <c r="A110" s="36"/>
      <c r="B110" s="36"/>
      <c r="C110" s="36"/>
      <c r="D110" s="36"/>
      <c r="E110" s="36"/>
      <c r="F110" s="36"/>
      <c r="G110" s="36"/>
    </row>
    <row r="111" spans="1:7" ht="12.75">
      <c r="A111" s="36"/>
      <c r="B111" s="36"/>
      <c r="C111" s="36"/>
      <c r="D111" s="36"/>
      <c r="E111" s="36"/>
      <c r="F111" s="36"/>
      <c r="G111" s="36"/>
    </row>
    <row r="112" spans="1:7" ht="12.75">
      <c r="A112" s="36"/>
      <c r="B112" s="36"/>
      <c r="C112" s="36"/>
      <c r="D112" s="36"/>
      <c r="E112" s="36"/>
      <c r="F112" s="36"/>
      <c r="G112" s="36"/>
    </row>
    <row r="113" spans="1:7" ht="12.75">
      <c r="A113" s="36"/>
      <c r="B113" s="36"/>
      <c r="C113" s="36"/>
      <c r="D113" s="36"/>
      <c r="E113" s="36"/>
      <c r="F113" s="36"/>
      <c r="G113" s="36"/>
    </row>
    <row r="114" spans="1:7" ht="12.75">
      <c r="A114" s="36"/>
      <c r="B114" s="36"/>
      <c r="C114" s="36"/>
      <c r="D114" s="36"/>
      <c r="E114" s="36"/>
      <c r="F114" s="36"/>
      <c r="G114" s="36"/>
    </row>
    <row r="115" spans="1:7" ht="12.75">
      <c r="A115" s="36"/>
      <c r="B115" s="36"/>
      <c r="C115" s="36"/>
      <c r="D115" s="36"/>
      <c r="E115" s="36"/>
      <c r="F115" s="36"/>
      <c r="G115" s="36"/>
    </row>
    <row r="116" spans="1:7" ht="12.75">
      <c r="A116" s="36"/>
      <c r="B116" s="36"/>
      <c r="C116" s="36"/>
      <c r="D116" s="36"/>
      <c r="E116" s="36"/>
      <c r="F116" s="36"/>
      <c r="G116" s="36"/>
    </row>
    <row r="117" spans="1:7" ht="12.75">
      <c r="A117" s="36"/>
      <c r="B117" s="36"/>
      <c r="C117" s="36"/>
      <c r="D117" s="36"/>
      <c r="E117" s="36"/>
      <c r="F117" s="36"/>
      <c r="G117" s="36"/>
    </row>
    <row r="118" spans="1:7" ht="12.75">
      <c r="A118" s="36"/>
      <c r="B118" s="36"/>
      <c r="C118" s="36"/>
      <c r="D118" s="36"/>
      <c r="E118" s="36"/>
      <c r="F118" s="36"/>
      <c r="G118" s="36"/>
    </row>
    <row r="119" spans="1:7" ht="12.75">
      <c r="A119" s="36"/>
      <c r="B119" s="36"/>
      <c r="C119" s="36"/>
      <c r="D119" s="36"/>
      <c r="E119" s="36"/>
      <c r="F119" s="36"/>
      <c r="G119" s="36"/>
    </row>
    <row r="120" spans="1:7" ht="12.75">
      <c r="A120" s="36"/>
      <c r="B120" s="36"/>
      <c r="C120" s="36"/>
      <c r="D120" s="36"/>
      <c r="E120" s="36"/>
      <c r="F120" s="36"/>
      <c r="G120" s="36"/>
    </row>
    <row r="121" spans="1:7" ht="12.75">
      <c r="A121" s="36"/>
      <c r="B121" s="36"/>
      <c r="C121" s="36"/>
      <c r="D121" s="36"/>
      <c r="E121" s="36"/>
      <c r="F121" s="36"/>
      <c r="G121" s="36"/>
    </row>
    <row r="122" spans="1:7" ht="12.75">
      <c r="A122" s="36"/>
      <c r="B122" s="36"/>
      <c r="C122" s="36"/>
      <c r="D122" s="36"/>
      <c r="E122" s="36"/>
      <c r="F122" s="36"/>
      <c r="G122" s="36"/>
    </row>
    <row r="123" spans="1:7" ht="12.75">
      <c r="A123" s="36"/>
      <c r="B123" s="36"/>
      <c r="C123" s="36"/>
      <c r="D123" s="36"/>
      <c r="E123" s="36"/>
      <c r="F123" s="36"/>
      <c r="G123" s="36"/>
    </row>
    <row r="124" spans="1:7" ht="12.75">
      <c r="A124" s="36"/>
      <c r="B124" s="36"/>
      <c r="C124" s="36"/>
      <c r="D124" s="36"/>
      <c r="E124" s="36"/>
      <c r="F124" s="36"/>
      <c r="G124" s="36"/>
    </row>
    <row r="125" spans="1:7" ht="12.75">
      <c r="A125" s="36"/>
      <c r="B125" s="36"/>
      <c r="C125" s="36"/>
      <c r="D125" s="36"/>
      <c r="E125" s="36"/>
      <c r="F125" s="36"/>
      <c r="G125" s="36"/>
    </row>
    <row r="126" spans="1:7" ht="12.75">
      <c r="A126" s="36"/>
      <c r="B126" s="36"/>
      <c r="C126" s="36"/>
      <c r="D126" s="36"/>
      <c r="E126" s="36"/>
      <c r="F126" s="36"/>
      <c r="G126" s="36"/>
    </row>
    <row r="127" spans="1:7" ht="12.75">
      <c r="A127" s="36"/>
      <c r="B127" s="36"/>
      <c r="C127" s="36"/>
      <c r="D127" s="36"/>
      <c r="E127" s="36"/>
      <c r="F127" s="36"/>
      <c r="G127" s="36"/>
    </row>
    <row r="128" spans="1:7" ht="12.75">
      <c r="A128" s="36"/>
      <c r="B128" s="36"/>
      <c r="C128" s="36"/>
      <c r="D128" s="36"/>
      <c r="E128" s="36"/>
      <c r="F128" s="36"/>
      <c r="G128" s="36"/>
    </row>
    <row r="129" spans="1:7" ht="12.75">
      <c r="A129" s="36"/>
      <c r="B129" s="36"/>
      <c r="C129" s="36"/>
      <c r="D129" s="36"/>
      <c r="E129" s="36"/>
      <c r="F129" s="36"/>
      <c r="G129" s="36"/>
    </row>
    <row r="130" spans="1:7" ht="12.75">
      <c r="A130" s="36"/>
      <c r="B130" s="36"/>
      <c r="C130" s="36"/>
      <c r="D130" s="36"/>
      <c r="E130" s="36"/>
      <c r="F130" s="36"/>
      <c r="G130" s="36"/>
    </row>
    <row r="131" spans="1:7" ht="12.75">
      <c r="A131" s="36"/>
      <c r="B131" s="36"/>
      <c r="C131" s="36"/>
      <c r="D131" s="36"/>
      <c r="E131" s="36"/>
      <c r="F131" s="36"/>
      <c r="G131" s="36"/>
    </row>
    <row r="132" spans="1:7" ht="12.75">
      <c r="A132" s="36"/>
      <c r="B132" s="36"/>
      <c r="C132" s="36"/>
      <c r="D132" s="36"/>
      <c r="E132" s="36"/>
      <c r="F132" s="36"/>
      <c r="G132" s="36"/>
    </row>
    <row r="133" spans="1:7" ht="12.75">
      <c r="A133" s="36"/>
      <c r="B133" s="36"/>
      <c r="C133" s="36"/>
      <c r="D133" s="36"/>
      <c r="E133" s="36"/>
      <c r="F133" s="36"/>
      <c r="G133" s="36"/>
    </row>
    <row r="134" spans="1:7" ht="12.75">
      <c r="A134" s="36"/>
      <c r="B134" s="36"/>
      <c r="C134" s="36"/>
      <c r="D134" s="36"/>
      <c r="E134" s="36"/>
      <c r="F134" s="36"/>
      <c r="G134" s="36"/>
    </row>
    <row r="135" spans="1:7" ht="12.75">
      <c r="A135" s="36"/>
      <c r="B135" s="36"/>
      <c r="C135" s="36"/>
      <c r="D135" s="36"/>
      <c r="E135" s="36"/>
      <c r="F135" s="36"/>
      <c r="G135" s="36"/>
    </row>
    <row r="136" spans="1:7" ht="12.75">
      <c r="A136" s="36"/>
      <c r="B136" s="36"/>
      <c r="C136" s="36"/>
      <c r="D136" s="36"/>
      <c r="E136" s="36"/>
      <c r="F136" s="36"/>
      <c r="G136" s="36"/>
    </row>
    <row r="137" spans="1:7" ht="12.75">
      <c r="A137" s="36"/>
      <c r="B137" s="36"/>
      <c r="C137" s="36"/>
      <c r="D137" s="36"/>
      <c r="E137" s="36"/>
      <c r="F137" s="36"/>
      <c r="G137" s="36"/>
    </row>
    <row r="138" spans="1:7" ht="12.75">
      <c r="A138" s="36"/>
      <c r="B138" s="36"/>
      <c r="C138" s="36"/>
      <c r="D138" s="36"/>
      <c r="E138" s="36"/>
      <c r="F138" s="36"/>
      <c r="G138" s="36"/>
    </row>
    <row r="139" spans="1:7" ht="12.75">
      <c r="A139" s="36"/>
      <c r="B139" s="36"/>
      <c r="C139" s="36"/>
      <c r="D139" s="36"/>
      <c r="E139" s="36"/>
      <c r="F139" s="36"/>
      <c r="G139" s="36"/>
    </row>
    <row r="140" spans="1:7" ht="12.75">
      <c r="A140" s="36"/>
      <c r="B140" s="36"/>
      <c r="C140" s="36"/>
      <c r="D140" s="36"/>
      <c r="E140" s="36"/>
      <c r="F140" s="36"/>
      <c r="G140" s="36"/>
    </row>
    <row r="141" spans="1:7" ht="12.75">
      <c r="A141" s="36"/>
      <c r="B141" s="36"/>
      <c r="C141" s="36"/>
      <c r="D141" s="36"/>
      <c r="E141" s="36"/>
      <c r="F141" s="36"/>
      <c r="G141" s="36"/>
    </row>
    <row r="142" spans="1:7" ht="12.75">
      <c r="A142" s="36"/>
      <c r="B142" s="36"/>
      <c r="C142" s="36"/>
      <c r="D142" s="36"/>
      <c r="E142" s="36"/>
      <c r="F142" s="36"/>
      <c r="G142" s="36"/>
    </row>
    <row r="143" spans="1:7" ht="12.75">
      <c r="A143" s="36"/>
      <c r="B143" s="36"/>
      <c r="C143" s="36"/>
      <c r="D143" s="36"/>
      <c r="E143" s="36"/>
      <c r="F143" s="36"/>
      <c r="G143" s="36"/>
    </row>
    <row r="144" spans="1:7" ht="12.75">
      <c r="A144" s="36"/>
      <c r="B144" s="36"/>
      <c r="C144" s="36"/>
      <c r="D144" s="36"/>
      <c r="E144" s="36"/>
      <c r="F144" s="36"/>
      <c r="G144" s="36"/>
    </row>
    <row r="145" spans="1:7" ht="12.75">
      <c r="A145" s="36"/>
      <c r="B145" s="36"/>
      <c r="C145" s="36"/>
      <c r="D145" s="36"/>
      <c r="E145" s="36"/>
      <c r="F145" s="36"/>
      <c r="G145" s="36"/>
    </row>
    <row r="146" spans="1:7" ht="12.75">
      <c r="A146" s="36"/>
      <c r="B146" s="36"/>
      <c r="C146" s="36"/>
      <c r="D146" s="36"/>
      <c r="E146" s="36"/>
      <c r="F146" s="36"/>
      <c r="G146" s="36"/>
    </row>
    <row r="147" spans="1:7" ht="12.75">
      <c r="A147" s="36"/>
      <c r="B147" s="36"/>
      <c r="C147" s="36"/>
      <c r="D147" s="36"/>
      <c r="E147" s="36"/>
      <c r="F147" s="36"/>
      <c r="G147" s="36"/>
    </row>
    <row r="148" spans="1:7" ht="12.75">
      <c r="A148" s="36"/>
      <c r="B148" s="36"/>
      <c r="C148" s="36"/>
      <c r="D148" s="36"/>
      <c r="E148" s="36"/>
      <c r="F148" s="36"/>
      <c r="G148" s="36"/>
    </row>
    <row r="149" spans="1:7" ht="12.75">
      <c r="A149" s="36"/>
      <c r="B149" s="36"/>
      <c r="C149" s="36"/>
      <c r="D149" s="36"/>
      <c r="E149" s="36"/>
      <c r="F149" s="36"/>
      <c r="G149" s="36"/>
    </row>
    <row r="150" spans="1:7" ht="12.75">
      <c r="A150" s="36"/>
      <c r="B150" s="36"/>
      <c r="C150" s="36"/>
      <c r="D150" s="36"/>
      <c r="E150" s="36"/>
      <c r="F150" s="36"/>
      <c r="G150" s="36"/>
    </row>
    <row r="151" spans="1:7" ht="12.75">
      <c r="A151" s="36"/>
      <c r="B151" s="36"/>
      <c r="C151" s="36"/>
      <c r="D151" s="36"/>
      <c r="E151" s="36"/>
      <c r="F151" s="36"/>
      <c r="G151" s="36"/>
    </row>
    <row r="152" spans="1:7" ht="12.75">
      <c r="A152" s="36"/>
      <c r="B152" s="36"/>
      <c r="C152" s="36"/>
      <c r="D152" s="36"/>
      <c r="E152" s="36"/>
      <c r="F152" s="36"/>
      <c r="G152" s="36"/>
    </row>
    <row r="153" spans="1:7" ht="12.75">
      <c r="A153" s="36"/>
      <c r="B153" s="36"/>
      <c r="C153" s="36"/>
      <c r="D153" s="36"/>
      <c r="E153" s="36"/>
      <c r="F153" s="36"/>
      <c r="G153" s="36"/>
    </row>
    <row r="154" spans="1:7" ht="12.75">
      <c r="A154" s="36"/>
      <c r="B154" s="36"/>
      <c r="C154" s="36"/>
      <c r="D154" s="36"/>
      <c r="E154" s="36"/>
      <c r="F154" s="36"/>
      <c r="G154" s="36"/>
    </row>
    <row r="155" spans="1:7" ht="12.75">
      <c r="A155" s="36"/>
      <c r="B155" s="36"/>
      <c r="C155" s="36"/>
      <c r="D155" s="36"/>
      <c r="E155" s="36"/>
      <c r="F155" s="36"/>
      <c r="G155" s="36"/>
    </row>
    <row r="156" spans="1:7" ht="12.75">
      <c r="A156" s="36"/>
      <c r="B156" s="36"/>
      <c r="C156" s="36"/>
      <c r="D156" s="36"/>
      <c r="E156" s="36"/>
      <c r="F156" s="36"/>
      <c r="G156" s="36"/>
    </row>
    <row r="157" spans="1:7" ht="12.75">
      <c r="A157" s="36"/>
      <c r="B157" s="36"/>
      <c r="C157" s="36"/>
      <c r="D157" s="36"/>
      <c r="E157" s="36"/>
      <c r="F157" s="36"/>
      <c r="G157" s="36"/>
    </row>
    <row r="158" spans="1:7" ht="12.75">
      <c r="A158" s="36"/>
      <c r="B158" s="36"/>
      <c r="C158" s="36"/>
      <c r="D158" s="36"/>
      <c r="E158" s="36"/>
      <c r="F158" s="36"/>
      <c r="G158" s="36"/>
    </row>
    <row r="159" spans="1:7" ht="12.75">
      <c r="A159" s="36"/>
      <c r="B159" s="36"/>
      <c r="C159" s="36"/>
      <c r="D159" s="36"/>
      <c r="E159" s="36"/>
      <c r="F159" s="36"/>
      <c r="G159" s="36"/>
    </row>
    <row r="160" spans="1:7" ht="12.75">
      <c r="A160" s="36"/>
      <c r="B160" s="36"/>
      <c r="C160" s="36"/>
      <c r="D160" s="36"/>
      <c r="E160" s="36"/>
      <c r="F160" s="36"/>
      <c r="G160" s="36"/>
    </row>
    <row r="161" spans="1:7" ht="12.75">
      <c r="A161" s="36"/>
      <c r="B161" s="36"/>
      <c r="C161" s="36"/>
      <c r="D161" s="36"/>
      <c r="E161" s="36"/>
      <c r="F161" s="36"/>
      <c r="G161" s="36"/>
    </row>
    <row r="162" spans="1:7" ht="12.75">
      <c r="A162" s="36"/>
      <c r="B162" s="36"/>
      <c r="C162" s="36"/>
      <c r="D162" s="36"/>
      <c r="E162" s="36"/>
      <c r="F162" s="36"/>
      <c r="G162" s="36"/>
    </row>
    <row r="163" spans="1:7" ht="12.75">
      <c r="A163" s="36"/>
      <c r="B163" s="36"/>
      <c r="C163" s="36"/>
      <c r="D163" s="36"/>
      <c r="E163" s="36"/>
      <c r="F163" s="36"/>
      <c r="G163" s="36"/>
    </row>
    <row r="164" spans="1:7" ht="12.75">
      <c r="A164" s="36"/>
      <c r="B164" s="36"/>
      <c r="C164" s="36"/>
      <c r="D164" s="36"/>
      <c r="E164" s="36"/>
      <c r="F164" s="36"/>
      <c r="G164" s="36"/>
    </row>
    <row r="165" spans="1:7" ht="12.75">
      <c r="A165" s="36"/>
      <c r="B165" s="36"/>
      <c r="C165" s="36"/>
      <c r="D165" s="36"/>
      <c r="E165" s="36"/>
      <c r="F165" s="36"/>
      <c r="G165" s="36"/>
    </row>
    <row r="166" spans="1:7" ht="12.75">
      <c r="A166" s="36"/>
      <c r="B166" s="36"/>
      <c r="C166" s="36"/>
      <c r="D166" s="36"/>
      <c r="E166" s="36"/>
      <c r="F166" s="36"/>
      <c r="G166" s="36"/>
    </row>
    <row r="167" spans="1:7" ht="12.75">
      <c r="A167" s="36"/>
      <c r="B167" s="36"/>
      <c r="C167" s="36"/>
      <c r="D167" s="36"/>
      <c r="E167" s="36"/>
      <c r="F167" s="36"/>
      <c r="G167" s="36"/>
    </row>
    <row r="168" spans="1:7" ht="12.75">
      <c r="A168" s="36"/>
      <c r="B168" s="36"/>
      <c r="C168" s="36"/>
      <c r="D168" s="36"/>
      <c r="E168" s="36"/>
      <c r="F168" s="36"/>
      <c r="G168" s="36"/>
    </row>
    <row r="169" spans="1:7" ht="12.75">
      <c r="A169" s="36"/>
      <c r="B169" s="36"/>
      <c r="C169" s="36"/>
      <c r="D169" s="36"/>
      <c r="E169" s="36"/>
      <c r="F169" s="36"/>
      <c r="G169" s="36"/>
    </row>
    <row r="170" spans="1:7" ht="12.75">
      <c r="A170" s="36"/>
      <c r="B170" s="36"/>
      <c r="C170" s="36"/>
      <c r="D170" s="36"/>
      <c r="E170" s="36"/>
      <c r="F170" s="36"/>
      <c r="G170" s="36"/>
    </row>
    <row r="171" spans="1:7" ht="12.75">
      <c r="A171" s="36"/>
      <c r="B171" s="36"/>
      <c r="C171" s="36"/>
      <c r="D171" s="36"/>
      <c r="E171" s="36"/>
      <c r="F171" s="36"/>
      <c r="G171" s="36"/>
    </row>
    <row r="172" spans="1:7" ht="12.75">
      <c r="A172" s="36"/>
      <c r="B172" s="36"/>
      <c r="C172" s="36"/>
      <c r="D172" s="36"/>
      <c r="E172" s="36"/>
      <c r="F172" s="36"/>
      <c r="G172" s="36"/>
    </row>
    <row r="173" spans="1:7" ht="12.75">
      <c r="A173" s="36"/>
      <c r="B173" s="36"/>
      <c r="C173" s="36"/>
      <c r="D173" s="36"/>
      <c r="E173" s="36"/>
      <c r="F173" s="36"/>
      <c r="G173" s="36"/>
    </row>
    <row r="174" spans="1:7" ht="12.75">
      <c r="A174" s="36"/>
      <c r="B174" s="36"/>
      <c r="C174" s="36"/>
      <c r="D174" s="36"/>
      <c r="E174" s="36"/>
      <c r="F174" s="36"/>
      <c r="G174" s="36"/>
    </row>
    <row r="175" spans="1:7" ht="12.75">
      <c r="A175" s="36"/>
      <c r="B175" s="36"/>
      <c r="C175" s="36"/>
      <c r="D175" s="36"/>
      <c r="E175" s="36"/>
      <c r="F175" s="36"/>
      <c r="G175" s="36"/>
    </row>
    <row r="176" spans="1:7" ht="12.75">
      <c r="A176" s="36"/>
      <c r="B176" s="36"/>
      <c r="C176" s="36"/>
      <c r="D176" s="36"/>
      <c r="E176" s="36"/>
      <c r="F176" s="36"/>
      <c r="G176" s="36"/>
    </row>
    <row r="177" spans="1:7" ht="12.75">
      <c r="A177" s="36"/>
      <c r="B177" s="36"/>
      <c r="C177" s="36"/>
      <c r="D177" s="36"/>
      <c r="E177" s="36"/>
      <c r="F177" s="36"/>
      <c r="G177" s="36"/>
    </row>
    <row r="178" spans="1:7" ht="12.75">
      <c r="A178" s="36"/>
      <c r="B178" s="36"/>
      <c r="C178" s="36"/>
      <c r="D178" s="36"/>
      <c r="E178" s="36"/>
      <c r="F178" s="36"/>
      <c r="G178" s="36"/>
    </row>
    <row r="179" spans="1:7" ht="12.75">
      <c r="A179" s="36"/>
      <c r="B179" s="36"/>
      <c r="C179" s="36"/>
      <c r="D179" s="36"/>
      <c r="E179" s="36"/>
      <c r="F179" s="36"/>
      <c r="G179" s="36"/>
    </row>
    <row r="180" spans="1:7" ht="12.75">
      <c r="A180" s="36"/>
      <c r="B180" s="36"/>
      <c r="C180" s="36"/>
      <c r="D180" s="36"/>
      <c r="E180" s="36"/>
      <c r="F180" s="36"/>
      <c r="G180" s="36"/>
    </row>
    <row r="181" spans="1:7" ht="12.75">
      <c r="A181" s="36"/>
      <c r="B181" s="36"/>
      <c r="C181" s="36"/>
      <c r="D181" s="36"/>
      <c r="E181" s="36"/>
      <c r="F181" s="36"/>
      <c r="G181" s="36"/>
    </row>
    <row r="182" spans="1:7" ht="12.75">
      <c r="A182" s="36"/>
      <c r="B182" s="36"/>
      <c r="C182" s="36"/>
      <c r="D182" s="36"/>
      <c r="E182" s="36"/>
      <c r="F182" s="36"/>
      <c r="G182" s="36"/>
    </row>
    <row r="183" spans="1:7" ht="12.75">
      <c r="A183" s="36"/>
      <c r="B183" s="36"/>
      <c r="C183" s="36"/>
      <c r="D183" s="36"/>
      <c r="E183" s="36"/>
      <c r="F183" s="36"/>
      <c r="G183" s="36"/>
    </row>
    <row r="184" spans="1:7" ht="12.75">
      <c r="A184" s="36"/>
      <c r="B184" s="36"/>
      <c r="C184" s="36"/>
      <c r="D184" s="36"/>
      <c r="E184" s="36"/>
      <c r="F184" s="36"/>
      <c r="G184" s="36"/>
    </row>
    <row r="185" spans="1:7" ht="12.75">
      <c r="A185" s="36"/>
      <c r="B185" s="36"/>
      <c r="C185" s="36"/>
      <c r="D185" s="36"/>
      <c r="E185" s="36"/>
      <c r="F185" s="36"/>
      <c r="G185" s="36"/>
    </row>
    <row r="186" spans="1:7" ht="12.75">
      <c r="A186" s="36"/>
      <c r="B186" s="36"/>
      <c r="C186" s="36"/>
      <c r="D186" s="36"/>
      <c r="E186" s="36"/>
      <c r="F186" s="36"/>
      <c r="G186" s="36"/>
    </row>
    <row r="187" spans="1:7" ht="12.75">
      <c r="A187" s="36"/>
      <c r="B187" s="36"/>
      <c r="C187" s="36"/>
      <c r="D187" s="36"/>
      <c r="E187" s="36"/>
      <c r="F187" s="36"/>
      <c r="G187" s="36"/>
    </row>
    <row r="188" spans="1:7" ht="12.75">
      <c r="A188" s="36"/>
      <c r="B188" s="36"/>
      <c r="C188" s="36"/>
      <c r="D188" s="36"/>
      <c r="E188" s="36"/>
      <c r="F188" s="36"/>
      <c r="G188" s="36"/>
    </row>
    <row r="189" spans="1:7" ht="12.75">
      <c r="A189" s="36"/>
      <c r="B189" s="36"/>
      <c r="C189" s="36"/>
      <c r="D189" s="36"/>
      <c r="E189" s="36"/>
      <c r="F189" s="36"/>
      <c r="G189" s="36"/>
    </row>
    <row r="190" spans="1:7" ht="12.75">
      <c r="A190" s="36"/>
      <c r="B190" s="36"/>
      <c r="C190" s="36"/>
      <c r="D190" s="36"/>
      <c r="E190" s="36"/>
      <c r="F190" s="36"/>
      <c r="G190" s="36"/>
    </row>
    <row r="191" spans="1:7" ht="12.75">
      <c r="A191" s="36"/>
      <c r="B191" s="36"/>
      <c r="C191" s="36"/>
      <c r="D191" s="36"/>
      <c r="E191" s="36"/>
      <c r="F191" s="36"/>
      <c r="G191" s="36"/>
    </row>
    <row r="192" spans="1:7" ht="12.75">
      <c r="A192" s="36"/>
      <c r="B192" s="36"/>
      <c r="C192" s="36"/>
      <c r="D192" s="36"/>
      <c r="E192" s="36"/>
      <c r="F192" s="36"/>
      <c r="G192" s="36"/>
    </row>
    <row r="193" spans="1:7" ht="12.75">
      <c r="A193" s="36"/>
      <c r="B193" s="36"/>
      <c r="C193" s="36"/>
      <c r="D193" s="36"/>
      <c r="E193" s="36"/>
      <c r="F193" s="36"/>
      <c r="G193" s="36"/>
    </row>
    <row r="194" spans="1:7" ht="12.75">
      <c r="A194" s="36"/>
      <c r="B194" s="36"/>
      <c r="C194" s="36"/>
      <c r="D194" s="36"/>
      <c r="E194" s="36"/>
      <c r="F194" s="36"/>
      <c r="G194" s="36"/>
    </row>
    <row r="195" spans="1:7" ht="12.75">
      <c r="A195" s="36"/>
      <c r="B195" s="36"/>
      <c r="C195" s="36"/>
      <c r="D195" s="36"/>
      <c r="E195" s="36"/>
      <c r="F195" s="36"/>
      <c r="G195" s="36"/>
    </row>
    <row r="196" spans="1:7" ht="12.75">
      <c r="A196" s="36"/>
      <c r="B196" s="36"/>
      <c r="C196" s="36"/>
      <c r="D196" s="36"/>
      <c r="E196" s="36"/>
      <c r="F196" s="36"/>
      <c r="G196" s="36"/>
    </row>
    <row r="197" spans="1:7" ht="12.75">
      <c r="A197" s="36"/>
      <c r="B197" s="36"/>
      <c r="C197" s="36"/>
      <c r="D197" s="36"/>
      <c r="E197" s="36"/>
      <c r="F197" s="36"/>
      <c r="G197" s="36"/>
    </row>
    <row r="198" spans="1:7" ht="12.75">
      <c r="A198" s="36"/>
      <c r="B198" s="36"/>
      <c r="C198" s="36"/>
      <c r="D198" s="36"/>
      <c r="E198" s="36"/>
      <c r="F198" s="36"/>
      <c r="G198" s="36"/>
    </row>
    <row r="199" spans="1:7" ht="12.75">
      <c r="A199" s="36"/>
      <c r="B199" s="36"/>
      <c r="C199" s="36"/>
      <c r="D199" s="36"/>
      <c r="E199" s="36"/>
      <c r="F199" s="36"/>
      <c r="G199" s="36"/>
    </row>
    <row r="200" spans="1:7" ht="12.75">
      <c r="A200" s="36"/>
      <c r="B200" s="36"/>
      <c r="C200" s="36"/>
      <c r="D200" s="36"/>
      <c r="E200" s="36"/>
      <c r="F200" s="36"/>
      <c r="G200" s="36"/>
    </row>
    <row r="201" spans="1:7" ht="12.75">
      <c r="A201" s="36"/>
      <c r="B201" s="36"/>
      <c r="C201" s="36"/>
      <c r="D201" s="36"/>
      <c r="E201" s="36"/>
      <c r="F201" s="36"/>
      <c r="G201" s="36"/>
    </row>
    <row r="202" spans="1:7" ht="12.75">
      <c r="A202" s="36"/>
      <c r="B202" s="36"/>
      <c r="C202" s="36"/>
      <c r="D202" s="36"/>
      <c r="E202" s="36"/>
      <c r="F202" s="36"/>
      <c r="G202" s="36"/>
    </row>
    <row r="203" spans="1:7" ht="12.75">
      <c r="A203" s="36"/>
      <c r="B203" s="36"/>
      <c r="C203" s="36"/>
      <c r="D203" s="36"/>
      <c r="E203" s="36"/>
      <c r="F203" s="36"/>
      <c r="G203" s="36"/>
    </row>
    <row r="204" spans="1:7" ht="12.75">
      <c r="A204" s="36"/>
      <c r="B204" s="36"/>
      <c r="C204" s="36"/>
      <c r="D204" s="36"/>
      <c r="E204" s="36"/>
      <c r="F204" s="36"/>
      <c r="G204" s="36"/>
    </row>
    <row r="205" spans="1:7" ht="12.75">
      <c r="A205" s="36"/>
      <c r="B205" s="36"/>
      <c r="C205" s="36"/>
      <c r="D205" s="36"/>
      <c r="E205" s="36"/>
      <c r="F205" s="36"/>
      <c r="G205" s="36"/>
    </row>
    <row r="206" spans="1:7" ht="12.75">
      <c r="A206" s="36"/>
      <c r="B206" s="36"/>
      <c r="C206" s="36"/>
      <c r="D206" s="36"/>
      <c r="E206" s="36"/>
      <c r="F206" s="36"/>
      <c r="G206" s="36"/>
    </row>
    <row r="207" spans="1:7" ht="12.75">
      <c r="A207" s="36"/>
      <c r="B207" s="36"/>
      <c r="C207" s="36"/>
      <c r="D207" s="36"/>
      <c r="E207" s="36"/>
      <c r="F207" s="36"/>
      <c r="G207" s="36"/>
    </row>
    <row r="208" spans="1:7" ht="12.75">
      <c r="A208" s="36"/>
      <c r="B208" s="36"/>
      <c r="C208" s="36"/>
      <c r="D208" s="36"/>
      <c r="E208" s="36"/>
      <c r="F208" s="36"/>
      <c r="G208" s="36"/>
    </row>
    <row r="209" spans="1:7" ht="12.75">
      <c r="A209" s="36"/>
      <c r="B209" s="36"/>
      <c r="C209" s="36"/>
      <c r="D209" s="36"/>
      <c r="E209" s="36"/>
      <c r="F209" s="36"/>
      <c r="G209" s="36"/>
    </row>
    <row r="210" spans="1:7" ht="12.75">
      <c r="A210" s="36"/>
      <c r="B210" s="36"/>
      <c r="C210" s="36"/>
      <c r="D210" s="36"/>
      <c r="E210" s="36"/>
      <c r="F210" s="36"/>
      <c r="G210" s="36"/>
    </row>
    <row r="211" spans="1:7" ht="12.75">
      <c r="A211" s="36"/>
      <c r="B211" s="36"/>
      <c r="C211" s="36"/>
      <c r="D211" s="36"/>
      <c r="E211" s="36"/>
      <c r="F211" s="36"/>
      <c r="G211" s="36"/>
    </row>
    <row r="212" spans="1:7" ht="12.75">
      <c r="A212" s="36"/>
      <c r="B212" s="36"/>
      <c r="C212" s="36"/>
      <c r="D212" s="36"/>
      <c r="E212" s="36"/>
      <c r="F212" s="36"/>
      <c r="G212" s="36"/>
    </row>
    <row r="213" spans="1:7" ht="12.75">
      <c r="A213" s="36"/>
      <c r="B213" s="36"/>
      <c r="C213" s="36"/>
      <c r="D213" s="36"/>
      <c r="E213" s="36"/>
      <c r="F213" s="36"/>
      <c r="G213" s="36"/>
    </row>
    <row r="214" spans="1:7" ht="12.75">
      <c r="A214" s="36"/>
      <c r="B214" s="36"/>
      <c r="C214" s="36"/>
      <c r="D214" s="36"/>
      <c r="E214" s="36"/>
      <c r="F214" s="36"/>
      <c r="G214" s="36"/>
    </row>
    <row r="215" spans="1:7" ht="12.75">
      <c r="A215" s="36"/>
      <c r="B215" s="36"/>
      <c r="C215" s="36"/>
      <c r="D215" s="36"/>
      <c r="E215" s="36"/>
      <c r="F215" s="36"/>
      <c r="G215" s="36"/>
    </row>
    <row r="216" spans="1:7" ht="12.75">
      <c r="A216" s="36"/>
      <c r="B216" s="36"/>
      <c r="C216" s="36"/>
      <c r="D216" s="36"/>
      <c r="E216" s="36"/>
      <c r="F216" s="36"/>
      <c r="G216" s="36"/>
    </row>
    <row r="217" spans="1:7" ht="12.75">
      <c r="A217" s="36"/>
      <c r="B217" s="36"/>
      <c r="C217" s="36"/>
      <c r="D217" s="36"/>
      <c r="E217" s="36"/>
      <c r="F217" s="36"/>
      <c r="G217" s="36"/>
    </row>
    <row r="218" spans="1:7" ht="12.75">
      <c r="A218" s="36"/>
      <c r="B218" s="36"/>
      <c r="C218" s="36"/>
      <c r="D218" s="36"/>
      <c r="E218" s="36"/>
      <c r="F218" s="36"/>
      <c r="G218" s="36"/>
    </row>
    <row r="219" spans="1:7" ht="12.75">
      <c r="A219" s="36"/>
      <c r="B219" s="36"/>
      <c r="C219" s="36"/>
      <c r="D219" s="36"/>
      <c r="E219" s="36"/>
      <c r="F219" s="36"/>
      <c r="G219" s="36"/>
    </row>
    <row r="220" spans="1:7" ht="12.75">
      <c r="A220" s="36"/>
      <c r="B220" s="36"/>
      <c r="C220" s="36"/>
      <c r="D220" s="36"/>
      <c r="E220" s="36"/>
      <c r="F220" s="36"/>
      <c r="G220" s="36"/>
    </row>
    <row r="221" spans="1:7" ht="12.75">
      <c r="A221" s="36"/>
      <c r="B221" s="36"/>
      <c r="C221" s="36"/>
      <c r="D221" s="36"/>
      <c r="E221" s="36"/>
      <c r="F221" s="36"/>
      <c r="G221" s="36"/>
    </row>
    <row r="222" spans="1:7" ht="12.75">
      <c r="A222" s="36"/>
      <c r="B222" s="36"/>
      <c r="C222" s="36"/>
      <c r="D222" s="36"/>
      <c r="E222" s="36"/>
      <c r="F222" s="36"/>
      <c r="G222" s="36"/>
    </row>
    <row r="223" spans="1:7" ht="12.75">
      <c r="A223" s="36"/>
      <c r="B223" s="36"/>
      <c r="C223" s="36"/>
      <c r="D223" s="36"/>
      <c r="E223" s="36"/>
      <c r="F223" s="36"/>
      <c r="G223" s="36"/>
    </row>
    <row r="224" spans="1:7" ht="12.75">
      <c r="A224" s="36"/>
      <c r="B224" s="36"/>
      <c r="C224" s="36"/>
      <c r="D224" s="36"/>
      <c r="E224" s="36"/>
      <c r="F224" s="36"/>
      <c r="G224" s="36"/>
    </row>
    <row r="225" spans="1:7" ht="12.75">
      <c r="A225" s="36"/>
      <c r="B225" s="36"/>
      <c r="C225" s="36"/>
      <c r="D225" s="36"/>
      <c r="E225" s="36"/>
      <c r="F225" s="36"/>
      <c r="G225" s="36"/>
    </row>
    <row r="226" spans="1:7" ht="12.75">
      <c r="A226" s="36"/>
      <c r="B226" s="36"/>
      <c r="C226" s="36"/>
      <c r="D226" s="36"/>
      <c r="E226" s="36"/>
      <c r="F226" s="36"/>
      <c r="G226" s="36"/>
    </row>
    <row r="227" spans="1:7" ht="12.75">
      <c r="A227" s="36"/>
      <c r="B227" s="36"/>
      <c r="C227" s="36"/>
      <c r="D227" s="36"/>
      <c r="E227" s="36"/>
      <c r="F227" s="36"/>
      <c r="G227" s="36"/>
    </row>
    <row r="228" spans="1:7" ht="12.75">
      <c r="A228" s="36"/>
      <c r="B228" s="36"/>
      <c r="C228" s="36"/>
      <c r="D228" s="36"/>
      <c r="E228" s="36"/>
      <c r="F228" s="36"/>
      <c r="G228" s="36"/>
    </row>
    <row r="229" spans="1:7" ht="12.75">
      <c r="A229" s="36"/>
      <c r="B229" s="36"/>
      <c r="C229" s="36"/>
      <c r="D229" s="36"/>
      <c r="E229" s="36"/>
      <c r="F229" s="36"/>
      <c r="G229" s="36"/>
    </row>
    <row r="230" spans="1:7" ht="12.75">
      <c r="A230" s="36"/>
      <c r="B230" s="36"/>
      <c r="C230" s="36"/>
      <c r="D230" s="36"/>
      <c r="E230" s="36"/>
      <c r="F230" s="36"/>
      <c r="G230" s="36"/>
    </row>
    <row r="231" spans="1:7" ht="12.75">
      <c r="A231" s="36"/>
      <c r="B231" s="36"/>
      <c r="C231" s="36"/>
      <c r="D231" s="36"/>
      <c r="E231" s="36"/>
      <c r="F231" s="36"/>
      <c r="G231" s="36"/>
    </row>
    <row r="232" spans="1:7" ht="12.75">
      <c r="A232" s="36"/>
      <c r="B232" s="36"/>
      <c r="C232" s="36"/>
      <c r="D232" s="36"/>
      <c r="E232" s="36"/>
      <c r="F232" s="36"/>
      <c r="G232" s="36"/>
    </row>
    <row r="233" spans="1:7" ht="12.75">
      <c r="A233" s="36"/>
      <c r="B233" s="36"/>
      <c r="C233" s="36"/>
      <c r="D233" s="36"/>
      <c r="E233" s="36"/>
      <c r="F233" s="36"/>
      <c r="G233" s="36"/>
    </row>
    <row r="234" spans="1:7" ht="12.75">
      <c r="A234" s="36"/>
      <c r="B234" s="36"/>
      <c r="C234" s="36"/>
      <c r="D234" s="36"/>
      <c r="E234" s="36"/>
      <c r="F234" s="36"/>
      <c r="G234" s="36"/>
    </row>
    <row r="235" spans="1:7" ht="12.75">
      <c r="A235" s="36"/>
      <c r="B235" s="36"/>
      <c r="C235" s="36"/>
      <c r="D235" s="36"/>
      <c r="E235" s="36"/>
      <c r="F235" s="36"/>
      <c r="G235" s="36"/>
    </row>
    <row r="236" spans="1:7" ht="12.75">
      <c r="A236" s="36"/>
      <c r="B236" s="36"/>
      <c r="C236" s="36"/>
      <c r="D236" s="36"/>
      <c r="E236" s="36"/>
      <c r="F236" s="36"/>
      <c r="G236" s="36"/>
    </row>
    <row r="237" spans="1:7" ht="12.75">
      <c r="A237" s="36"/>
      <c r="B237" s="36"/>
      <c r="C237" s="36"/>
      <c r="D237" s="36"/>
      <c r="E237" s="36"/>
      <c r="F237" s="36"/>
      <c r="G237" s="36"/>
    </row>
    <row r="238" spans="1:7" ht="12.75">
      <c r="A238" s="36"/>
      <c r="B238" s="36"/>
      <c r="C238" s="36"/>
      <c r="D238" s="36"/>
      <c r="E238" s="36"/>
      <c r="F238" s="36"/>
      <c r="G238" s="36"/>
    </row>
    <row r="239" spans="1:7" ht="12.75">
      <c r="A239" s="36"/>
      <c r="B239" s="36"/>
      <c r="C239" s="36"/>
      <c r="D239" s="36"/>
      <c r="E239" s="36"/>
      <c r="F239" s="36"/>
      <c r="G239" s="36"/>
    </row>
    <row r="240" spans="1:7" ht="12.75">
      <c r="A240" s="36"/>
      <c r="B240" s="36"/>
      <c r="C240" s="36"/>
      <c r="D240" s="36"/>
      <c r="E240" s="36"/>
      <c r="F240" s="36"/>
      <c r="G240" s="36"/>
    </row>
    <row r="241" spans="1:7" ht="12.75">
      <c r="A241" s="36"/>
      <c r="B241" s="36"/>
      <c r="C241" s="36"/>
      <c r="D241" s="36"/>
      <c r="E241" s="36"/>
      <c r="F241" s="36"/>
      <c r="G241" s="36"/>
    </row>
    <row r="242" spans="1:7" ht="12.75">
      <c r="A242" s="36"/>
      <c r="B242" s="36"/>
      <c r="C242" s="36"/>
      <c r="D242" s="36"/>
      <c r="E242" s="36"/>
      <c r="F242" s="36"/>
      <c r="G242" s="36"/>
    </row>
    <row r="243" spans="1:7" ht="12.75">
      <c r="A243" s="36"/>
      <c r="B243" s="36"/>
      <c r="C243" s="36"/>
      <c r="D243" s="36"/>
      <c r="E243" s="36"/>
      <c r="F243" s="36"/>
      <c r="G243" s="36"/>
    </row>
    <row r="244" spans="1:7" ht="12.75">
      <c r="A244" s="36"/>
      <c r="B244" s="36"/>
      <c r="C244" s="36"/>
      <c r="D244" s="36"/>
      <c r="E244" s="36"/>
      <c r="F244" s="36"/>
      <c r="G244" s="36"/>
    </row>
    <row r="245" spans="1:7" ht="12.75">
      <c r="A245" s="36"/>
      <c r="B245" s="36"/>
      <c r="C245" s="36"/>
      <c r="D245" s="36"/>
      <c r="E245" s="36"/>
      <c r="F245" s="36"/>
      <c r="G245" s="36"/>
    </row>
    <row r="246" spans="1:7" ht="12.75">
      <c r="A246" s="36"/>
      <c r="B246" s="36"/>
      <c r="C246" s="36"/>
      <c r="D246" s="36"/>
      <c r="E246" s="36"/>
      <c r="F246" s="36"/>
      <c r="G246" s="36"/>
    </row>
    <row r="247" spans="1:7" ht="12.75">
      <c r="A247" s="36"/>
      <c r="B247" s="36"/>
      <c r="C247" s="36"/>
      <c r="D247" s="36"/>
      <c r="E247" s="36"/>
      <c r="F247" s="36"/>
      <c r="G247" s="36"/>
    </row>
    <row r="248" spans="1:7" ht="12.75">
      <c r="A248" s="36"/>
      <c r="B248" s="36"/>
      <c r="C248" s="36"/>
      <c r="D248" s="36"/>
      <c r="E248" s="36"/>
      <c r="F248" s="36"/>
      <c r="G248" s="36"/>
    </row>
    <row r="249" spans="1:7" ht="12.75">
      <c r="A249" s="36"/>
      <c r="B249" s="36"/>
      <c r="C249" s="36"/>
      <c r="D249" s="36"/>
      <c r="E249" s="36"/>
      <c r="F249" s="36"/>
      <c r="G249" s="36"/>
    </row>
    <row r="250" spans="1:7" ht="12.75">
      <c r="A250" s="36"/>
      <c r="B250" s="36"/>
      <c r="C250" s="36"/>
      <c r="D250" s="36"/>
      <c r="E250" s="36"/>
      <c r="F250" s="36"/>
      <c r="G250" s="36"/>
    </row>
    <row r="251" spans="1:7" ht="12.75">
      <c r="A251" s="36"/>
      <c r="B251" s="36"/>
      <c r="C251" s="36"/>
      <c r="D251" s="36"/>
      <c r="E251" s="36"/>
      <c r="F251" s="36"/>
      <c r="G251" s="36"/>
    </row>
    <row r="252" spans="1:7" ht="12.75">
      <c r="A252" s="36"/>
      <c r="B252" s="36"/>
      <c r="C252" s="36"/>
      <c r="D252" s="36"/>
      <c r="E252" s="36"/>
      <c r="F252" s="36"/>
      <c r="G252" s="36"/>
    </row>
    <row r="253" spans="1:7" ht="12.75">
      <c r="A253" s="36"/>
      <c r="B253" s="36"/>
      <c r="C253" s="36"/>
      <c r="D253" s="36"/>
      <c r="E253" s="36"/>
      <c r="F253" s="36"/>
      <c r="G253" s="36"/>
    </row>
    <row r="254" spans="1:7" ht="12.75">
      <c r="A254" s="36"/>
      <c r="B254" s="36"/>
      <c r="C254" s="36"/>
      <c r="D254" s="36"/>
      <c r="E254" s="36"/>
      <c r="F254" s="36"/>
      <c r="G254" s="36"/>
    </row>
    <row r="255" spans="1:7" ht="12.75">
      <c r="A255" s="36"/>
      <c r="B255" s="36"/>
      <c r="C255" s="36"/>
      <c r="D255" s="36"/>
      <c r="E255" s="36"/>
      <c r="F255" s="36"/>
      <c r="G255" s="36"/>
    </row>
    <row r="256" spans="1:7" ht="12.75">
      <c r="A256" s="36"/>
      <c r="B256" s="36"/>
      <c r="C256" s="36"/>
      <c r="D256" s="36"/>
      <c r="E256" s="36"/>
      <c r="F256" s="36"/>
      <c r="G256" s="36"/>
    </row>
    <row r="257" spans="1:7" ht="12.75">
      <c r="A257" s="36"/>
      <c r="B257" s="36"/>
      <c r="C257" s="36"/>
      <c r="D257" s="36"/>
      <c r="E257" s="36"/>
      <c r="F257" s="36"/>
      <c r="G257" s="36"/>
    </row>
    <row r="258" spans="1:7" ht="12.75">
      <c r="A258" s="36"/>
      <c r="B258" s="36"/>
      <c r="C258" s="36"/>
      <c r="D258" s="36"/>
      <c r="E258" s="36"/>
      <c r="F258" s="36"/>
      <c r="G258" s="36"/>
    </row>
    <row r="259" spans="1:7" ht="12.75">
      <c r="A259" s="36"/>
      <c r="B259" s="36"/>
      <c r="C259" s="36"/>
      <c r="D259" s="36"/>
      <c r="E259" s="36"/>
      <c r="F259" s="36"/>
      <c r="G259" s="36"/>
    </row>
    <row r="260" spans="1:7" ht="12.75">
      <c r="A260" s="36"/>
      <c r="B260" s="36"/>
      <c r="C260" s="36"/>
      <c r="D260" s="36"/>
      <c r="E260" s="36"/>
      <c r="F260" s="36"/>
      <c r="G260" s="36"/>
    </row>
    <row r="261" spans="1:7" ht="12.75">
      <c r="A261" s="36"/>
      <c r="B261" s="36"/>
      <c r="C261" s="36"/>
      <c r="D261" s="36"/>
      <c r="E261" s="36"/>
      <c r="F261" s="36"/>
      <c r="G261" s="36"/>
    </row>
    <row r="262" spans="1:7" ht="12.75">
      <c r="A262" s="36"/>
      <c r="B262" s="36"/>
      <c r="C262" s="36"/>
      <c r="D262" s="36"/>
      <c r="E262" s="36"/>
      <c r="F262" s="36"/>
      <c r="G262" s="36"/>
    </row>
    <row r="263" spans="1:7" ht="12.75">
      <c r="A263" s="36"/>
      <c r="B263" s="36"/>
      <c r="C263" s="36"/>
      <c r="D263" s="36"/>
      <c r="E263" s="36"/>
      <c r="F263" s="36"/>
      <c r="G263" s="36"/>
    </row>
    <row r="264" spans="1:7" ht="12.75">
      <c r="A264" s="36"/>
      <c r="B264" s="36"/>
      <c r="C264" s="36"/>
      <c r="D264" s="36"/>
      <c r="E264" s="36"/>
      <c r="F264" s="36"/>
      <c r="G264" s="36"/>
    </row>
    <row r="265" spans="1:7" ht="12.75">
      <c r="A265" s="36"/>
      <c r="B265" s="36"/>
      <c r="C265" s="36"/>
      <c r="D265" s="36"/>
      <c r="E265" s="36"/>
      <c r="F265" s="36"/>
      <c r="G265" s="36"/>
    </row>
    <row r="266" spans="1:7" ht="12.75">
      <c r="A266" s="36"/>
      <c r="B266" s="36"/>
      <c r="C266" s="36"/>
      <c r="D266" s="36"/>
      <c r="E266" s="36"/>
      <c r="F266" s="36"/>
      <c r="G266" s="36"/>
    </row>
    <row r="267" spans="1:7" ht="12.75">
      <c r="A267" s="36"/>
      <c r="B267" s="36"/>
      <c r="C267" s="36"/>
      <c r="D267" s="36"/>
      <c r="E267" s="36"/>
      <c r="F267" s="36"/>
      <c r="G267" s="36"/>
    </row>
    <row r="268" spans="1:7" ht="12.75">
      <c r="A268" s="36"/>
      <c r="B268" s="36"/>
      <c r="C268" s="36"/>
      <c r="D268" s="36"/>
      <c r="E268" s="36"/>
      <c r="F268" s="36"/>
      <c r="G268" s="36"/>
    </row>
    <row r="269" spans="1:7" ht="12.75">
      <c r="A269" s="36"/>
      <c r="B269" s="36"/>
      <c r="C269" s="36"/>
      <c r="D269" s="36"/>
      <c r="E269" s="36"/>
      <c r="F269" s="36"/>
      <c r="G269" s="36"/>
    </row>
    <row r="270" spans="1:7" ht="12.75">
      <c r="A270" s="36"/>
      <c r="B270" s="36"/>
      <c r="C270" s="36"/>
      <c r="D270" s="36"/>
      <c r="E270" s="36"/>
      <c r="F270" s="36"/>
      <c r="G270" s="36"/>
    </row>
    <row r="271" spans="1:7" ht="12.75">
      <c r="A271" s="36"/>
      <c r="B271" s="36"/>
      <c r="C271" s="36"/>
      <c r="D271" s="36"/>
      <c r="E271" s="36"/>
      <c r="F271" s="36"/>
      <c r="G271" s="36"/>
    </row>
    <row r="272" spans="1:7" ht="12.75">
      <c r="A272" s="36"/>
      <c r="B272" s="36"/>
      <c r="C272" s="36"/>
      <c r="D272" s="36"/>
      <c r="E272" s="36"/>
      <c r="F272" s="36"/>
      <c r="G272" s="36"/>
    </row>
    <row r="273" spans="1:7" ht="12.75">
      <c r="A273" s="36"/>
      <c r="B273" s="36"/>
      <c r="C273" s="36"/>
      <c r="D273" s="36"/>
      <c r="E273" s="36"/>
      <c r="F273" s="36"/>
      <c r="G273" s="36"/>
    </row>
    <row r="274" spans="1:7" ht="12.75">
      <c r="A274" s="36"/>
      <c r="B274" s="36"/>
      <c r="C274" s="36"/>
      <c r="D274" s="36"/>
      <c r="E274" s="36"/>
      <c r="F274" s="36"/>
      <c r="G274" s="36"/>
    </row>
    <row r="275" spans="1:7" ht="12.75">
      <c r="A275" s="36"/>
      <c r="B275" s="36"/>
      <c r="C275" s="36"/>
      <c r="D275" s="36"/>
      <c r="E275" s="36"/>
      <c r="F275" s="36"/>
      <c r="G275" s="36"/>
    </row>
    <row r="276" spans="1:7" ht="12.75">
      <c r="A276" s="36"/>
      <c r="B276" s="36"/>
      <c r="C276" s="36"/>
      <c r="D276" s="36"/>
      <c r="E276" s="36"/>
      <c r="F276" s="36"/>
      <c r="G276" s="36"/>
    </row>
    <row r="277" spans="1:7" ht="12.75">
      <c r="A277" s="36"/>
      <c r="B277" s="36"/>
      <c r="C277" s="36"/>
      <c r="D277" s="36"/>
      <c r="E277" s="36"/>
      <c r="F277" s="36"/>
      <c r="G277" s="36"/>
    </row>
    <row r="278" spans="1:7" ht="12.75">
      <c r="A278" s="36"/>
      <c r="B278" s="36"/>
      <c r="C278" s="36"/>
      <c r="D278" s="36"/>
      <c r="E278" s="36"/>
      <c r="F278" s="36"/>
      <c r="G278" s="36"/>
    </row>
    <row r="279" spans="1:7" ht="12.75">
      <c r="A279" s="36"/>
      <c r="B279" s="36"/>
      <c r="C279" s="36"/>
      <c r="D279" s="36"/>
      <c r="E279" s="36"/>
      <c r="F279" s="36"/>
      <c r="G279" s="36"/>
    </row>
    <row r="280" spans="1:7" ht="12.75">
      <c r="A280" s="36"/>
      <c r="B280" s="36"/>
      <c r="C280" s="36"/>
      <c r="D280" s="36"/>
      <c r="E280" s="36"/>
      <c r="F280" s="36"/>
      <c r="G280" s="36"/>
    </row>
    <row r="281" spans="1:7" ht="12.75">
      <c r="A281" s="36"/>
      <c r="B281" s="36"/>
      <c r="C281" s="36"/>
      <c r="D281" s="36"/>
      <c r="E281" s="36"/>
      <c r="F281" s="36"/>
      <c r="G281" s="36"/>
    </row>
    <row r="282" spans="1:7" ht="12.75">
      <c r="A282" s="36"/>
      <c r="B282" s="36"/>
      <c r="C282" s="36"/>
      <c r="D282" s="36"/>
      <c r="E282" s="36"/>
      <c r="F282" s="36"/>
      <c r="G282" s="36"/>
    </row>
    <row r="283" spans="1:7" ht="12.75">
      <c r="A283" s="36"/>
      <c r="B283" s="36"/>
      <c r="C283" s="36"/>
      <c r="D283" s="36"/>
      <c r="E283" s="36"/>
      <c r="F283" s="36"/>
      <c r="G283" s="36"/>
    </row>
    <row r="284" spans="1:7" ht="12.75">
      <c r="A284" s="36"/>
      <c r="B284" s="36"/>
      <c r="C284" s="36"/>
      <c r="D284" s="36"/>
      <c r="E284" s="36"/>
      <c r="F284" s="36"/>
      <c r="G284" s="36"/>
    </row>
    <row r="285" spans="1:7" ht="12.75">
      <c r="A285" s="36"/>
      <c r="B285" s="36"/>
      <c r="C285" s="36"/>
      <c r="D285" s="36"/>
      <c r="E285" s="36"/>
      <c r="F285" s="36"/>
      <c r="G285" s="36"/>
    </row>
    <row r="286" spans="1:7" ht="12.75">
      <c r="A286" s="36"/>
      <c r="B286" s="36"/>
      <c r="C286" s="36"/>
      <c r="D286" s="36"/>
      <c r="E286" s="36"/>
      <c r="F286" s="36"/>
      <c r="G286" s="36"/>
    </row>
    <row r="287" spans="1:7" ht="12.75">
      <c r="A287" s="36"/>
      <c r="B287" s="36"/>
      <c r="C287" s="36"/>
      <c r="D287" s="36"/>
      <c r="E287" s="36"/>
      <c r="F287" s="36"/>
      <c r="G287" s="36"/>
    </row>
    <row r="288" spans="1:7" ht="12.75">
      <c r="A288" s="36"/>
      <c r="B288" s="36"/>
      <c r="C288" s="36"/>
      <c r="D288" s="36"/>
      <c r="E288" s="36"/>
      <c r="F288" s="36"/>
      <c r="G288" s="36"/>
    </row>
    <row r="289" spans="1:7" ht="12.75">
      <c r="A289" s="36"/>
      <c r="B289" s="36"/>
      <c r="C289" s="36"/>
      <c r="D289" s="36"/>
      <c r="E289" s="36"/>
      <c r="F289" s="36"/>
      <c r="G289" s="36"/>
    </row>
    <row r="290" spans="1:7" ht="12.75">
      <c r="A290" s="36"/>
      <c r="B290" s="36"/>
      <c r="C290" s="36"/>
      <c r="D290" s="36"/>
      <c r="E290" s="36"/>
      <c r="F290" s="36"/>
      <c r="G290" s="36"/>
    </row>
    <row r="291" spans="1:7" ht="12.75">
      <c r="A291" s="36"/>
      <c r="B291" s="36"/>
      <c r="C291" s="36"/>
      <c r="D291" s="36"/>
      <c r="E291" s="36"/>
      <c r="F291" s="36"/>
      <c r="G291" s="36"/>
    </row>
    <row r="292" spans="1:7" ht="12.75">
      <c r="A292" s="36"/>
      <c r="B292" s="36"/>
      <c r="C292" s="36"/>
      <c r="D292" s="36"/>
      <c r="E292" s="36"/>
      <c r="F292" s="36"/>
      <c r="G292" s="36"/>
    </row>
    <row r="293" spans="1:7" ht="12.75">
      <c r="A293" s="36"/>
      <c r="B293" s="36"/>
      <c r="C293" s="36"/>
      <c r="D293" s="36"/>
      <c r="E293" s="36"/>
      <c r="F293" s="36"/>
      <c r="G293" s="36"/>
    </row>
    <row r="294" spans="1:7" ht="12.75">
      <c r="A294" s="36"/>
      <c r="B294" s="36"/>
      <c r="C294" s="36"/>
      <c r="D294" s="36"/>
      <c r="E294" s="36"/>
      <c r="F294" s="36"/>
      <c r="G294" s="36"/>
    </row>
    <row r="295" spans="1:7" ht="12.75">
      <c r="A295" s="36"/>
      <c r="B295" s="36"/>
      <c r="C295" s="36"/>
      <c r="D295" s="36"/>
      <c r="E295" s="36"/>
      <c r="F295" s="36"/>
      <c r="G295" s="36"/>
    </row>
    <row r="296" spans="1:7" ht="12.75">
      <c r="A296" s="36"/>
      <c r="B296" s="36"/>
      <c r="C296" s="36"/>
      <c r="D296" s="36"/>
      <c r="E296" s="36"/>
      <c r="F296" s="36"/>
      <c r="G296" s="36"/>
    </row>
    <row r="297" spans="1:7" ht="12.75">
      <c r="A297" s="36"/>
      <c r="B297" s="36"/>
      <c r="C297" s="36"/>
      <c r="D297" s="36"/>
      <c r="E297" s="36"/>
      <c r="F297" s="36"/>
      <c r="G297" s="36"/>
    </row>
    <row r="298" spans="1:7" ht="12.75">
      <c r="A298" s="36"/>
      <c r="B298" s="36"/>
      <c r="C298" s="36"/>
      <c r="D298" s="36"/>
      <c r="E298" s="36"/>
      <c r="F298" s="36"/>
      <c r="G298" s="36"/>
    </row>
    <row r="299" spans="1:7" ht="12.75">
      <c r="A299" s="36"/>
      <c r="B299" s="36"/>
      <c r="C299" s="36"/>
      <c r="D299" s="36"/>
      <c r="E299" s="36"/>
      <c r="F299" s="36"/>
      <c r="G299" s="36"/>
    </row>
    <row r="300" spans="1:7" ht="12.75">
      <c r="A300" s="36"/>
      <c r="B300" s="36"/>
      <c r="C300" s="36"/>
      <c r="D300" s="36"/>
      <c r="E300" s="36"/>
      <c r="F300" s="36"/>
      <c r="G300" s="36"/>
    </row>
    <row r="301" spans="1:7" ht="12.75">
      <c r="A301" s="36"/>
      <c r="B301" s="36"/>
      <c r="C301" s="36"/>
      <c r="D301" s="36"/>
      <c r="E301" s="36"/>
      <c r="F301" s="36"/>
      <c r="G301" s="36"/>
    </row>
    <row r="302" spans="1:7" ht="12.75">
      <c r="A302" s="36"/>
      <c r="B302" s="36"/>
      <c r="C302" s="36"/>
      <c r="D302" s="36"/>
      <c r="E302" s="36"/>
      <c r="F302" s="36"/>
      <c r="G302" s="36"/>
    </row>
    <row r="303" spans="1:7" ht="12.75">
      <c r="A303" s="36"/>
      <c r="B303" s="36"/>
      <c r="C303" s="36"/>
      <c r="D303" s="36"/>
      <c r="E303" s="36"/>
      <c r="F303" s="36"/>
      <c r="G303" s="36"/>
    </row>
    <row r="304" spans="1:7" ht="12.75">
      <c r="A304" s="36"/>
      <c r="B304" s="36"/>
      <c r="C304" s="36"/>
      <c r="D304" s="36"/>
      <c r="E304" s="36"/>
      <c r="F304" s="36"/>
      <c r="G304" s="36"/>
    </row>
    <row r="305" spans="1:7" ht="12.75">
      <c r="A305" s="36"/>
      <c r="B305" s="36"/>
      <c r="C305" s="36"/>
      <c r="D305" s="36"/>
      <c r="E305" s="36"/>
      <c r="F305" s="36"/>
      <c r="G305" s="36"/>
    </row>
    <row r="306" spans="1:7" ht="12.75">
      <c r="A306" s="36"/>
      <c r="B306" s="36"/>
      <c r="C306" s="36"/>
      <c r="D306" s="36"/>
      <c r="E306" s="36"/>
      <c r="F306" s="36"/>
      <c r="G306" s="36"/>
    </row>
    <row r="307" spans="1:7" ht="12.75">
      <c r="A307" s="36"/>
      <c r="B307" s="36"/>
      <c r="C307" s="36"/>
      <c r="D307" s="36"/>
      <c r="E307" s="36"/>
      <c r="F307" s="36"/>
      <c r="G307" s="36"/>
    </row>
    <row r="308" spans="1:7" ht="12.75">
      <c r="A308" s="36"/>
      <c r="B308" s="36"/>
      <c r="C308" s="36"/>
      <c r="D308" s="36"/>
      <c r="E308" s="36"/>
      <c r="F308" s="36"/>
      <c r="G308" s="36"/>
    </row>
    <row r="309" spans="1:7" ht="12.75">
      <c r="A309" s="36"/>
      <c r="B309" s="36"/>
      <c r="C309" s="36"/>
      <c r="D309" s="36"/>
      <c r="E309" s="36"/>
      <c r="F309" s="36"/>
      <c r="G309" s="36"/>
    </row>
    <row r="310" spans="1:7" ht="12.75">
      <c r="A310" s="36"/>
      <c r="B310" s="36"/>
      <c r="C310" s="36"/>
      <c r="D310" s="36"/>
      <c r="E310" s="36"/>
      <c r="F310" s="36"/>
      <c r="G310" s="36"/>
    </row>
    <row r="311" spans="1:7" ht="12.75">
      <c r="A311" s="36"/>
      <c r="B311" s="36"/>
      <c r="C311" s="36"/>
      <c r="D311" s="36"/>
      <c r="E311" s="36"/>
      <c r="F311" s="36"/>
      <c r="G311" s="36"/>
    </row>
    <row r="312" spans="1:7" ht="12.75">
      <c r="A312" s="36"/>
      <c r="B312" s="36"/>
      <c r="C312" s="36"/>
      <c r="D312" s="36"/>
      <c r="E312" s="36"/>
      <c r="F312" s="36"/>
      <c r="G312" s="36"/>
    </row>
    <row r="313" spans="1:7" ht="12.75">
      <c r="A313" s="36"/>
      <c r="B313" s="36"/>
      <c r="C313" s="36"/>
      <c r="D313" s="36"/>
      <c r="E313" s="36"/>
      <c r="F313" s="36"/>
      <c r="G313" s="36"/>
    </row>
    <row r="314" spans="1:7" ht="12.75">
      <c r="A314" s="36"/>
      <c r="B314" s="36"/>
      <c r="C314" s="36"/>
      <c r="D314" s="36"/>
      <c r="E314" s="36"/>
      <c r="F314" s="36"/>
      <c r="G314" s="36"/>
    </row>
    <row r="315" spans="1:7" ht="12.75">
      <c r="A315" s="36"/>
      <c r="B315" s="36"/>
      <c r="C315" s="36"/>
      <c r="D315" s="36"/>
      <c r="E315" s="36"/>
      <c r="F315" s="36"/>
      <c r="G315" s="36"/>
    </row>
    <row r="316" spans="1:7" ht="12.75">
      <c r="A316" s="36"/>
      <c r="B316" s="36"/>
      <c r="C316" s="36"/>
      <c r="D316" s="36"/>
      <c r="E316" s="36"/>
      <c r="F316" s="36"/>
      <c r="G316" s="36"/>
    </row>
    <row r="317" spans="1:7" ht="12.75">
      <c r="A317" s="36"/>
      <c r="B317" s="36"/>
      <c r="C317" s="36"/>
      <c r="D317" s="36"/>
      <c r="E317" s="36"/>
      <c r="F317" s="36"/>
      <c r="G317" s="36"/>
    </row>
    <row r="318" spans="1:7" ht="12.75">
      <c r="A318" s="36"/>
      <c r="B318" s="36"/>
      <c r="C318" s="36"/>
      <c r="D318" s="36"/>
      <c r="E318" s="36"/>
      <c r="F318" s="36"/>
      <c r="G318" s="36"/>
    </row>
    <row r="319" spans="1:7" ht="12.75">
      <c r="A319" s="36"/>
      <c r="B319" s="36"/>
      <c r="C319" s="36"/>
      <c r="D319" s="36"/>
      <c r="E319" s="36"/>
      <c r="F319" s="36"/>
      <c r="G319" s="36"/>
    </row>
    <row r="320" spans="1:7" ht="12.75">
      <c r="A320" s="36"/>
      <c r="B320" s="36"/>
      <c r="C320" s="36"/>
      <c r="D320" s="36"/>
      <c r="E320" s="36"/>
      <c r="F320" s="36"/>
      <c r="G320" s="36"/>
    </row>
    <row r="321" spans="1:7" ht="12.75">
      <c r="A321" s="36"/>
      <c r="B321" s="36"/>
      <c r="C321" s="36"/>
      <c r="D321" s="36"/>
      <c r="E321" s="36"/>
      <c r="F321" s="36"/>
      <c r="G321" s="36"/>
    </row>
    <row r="322" spans="1:7" ht="12.75">
      <c r="A322" s="36"/>
      <c r="B322" s="36"/>
      <c r="C322" s="36"/>
      <c r="D322" s="36"/>
      <c r="E322" s="36"/>
      <c r="F322" s="36"/>
      <c r="G322" s="36"/>
    </row>
    <row r="323" spans="1:7" ht="12.75">
      <c r="A323" s="36"/>
      <c r="B323" s="36"/>
      <c r="C323" s="36"/>
      <c r="D323" s="36"/>
      <c r="E323" s="36"/>
      <c r="F323" s="36"/>
      <c r="G323" s="36"/>
    </row>
    <row r="324" spans="1:7" ht="12.75">
      <c r="A324" s="36"/>
      <c r="B324" s="36"/>
      <c r="C324" s="36"/>
      <c r="D324" s="36"/>
      <c r="E324" s="36"/>
      <c r="F324" s="36"/>
      <c r="G324" s="36"/>
    </row>
    <row r="325" spans="1:7" ht="12.75">
      <c r="A325" s="36"/>
      <c r="B325" s="36"/>
      <c r="C325" s="36"/>
      <c r="D325" s="36"/>
      <c r="E325" s="36"/>
      <c r="F325" s="36"/>
      <c r="G325" s="36"/>
    </row>
    <row r="326" spans="1:7" ht="12.75">
      <c r="A326" s="36"/>
      <c r="B326" s="36"/>
      <c r="C326" s="36"/>
      <c r="D326" s="36"/>
      <c r="E326" s="36"/>
      <c r="F326" s="36"/>
      <c r="G326" s="36"/>
    </row>
    <row r="327" spans="1:7" ht="12.75">
      <c r="A327" s="36"/>
      <c r="B327" s="36"/>
      <c r="C327" s="36"/>
      <c r="D327" s="36"/>
      <c r="E327" s="36"/>
      <c r="F327" s="36"/>
      <c r="G327" s="36"/>
    </row>
    <row r="328" spans="1:7" ht="12.75">
      <c r="A328" s="36"/>
      <c r="B328" s="36"/>
      <c r="C328" s="36"/>
      <c r="D328" s="36"/>
      <c r="E328" s="36"/>
      <c r="F328" s="36"/>
      <c r="G328" s="36"/>
    </row>
    <row r="329" spans="1:7" ht="12.75">
      <c r="A329" s="36"/>
      <c r="B329" s="36"/>
      <c r="C329" s="36"/>
      <c r="D329" s="36"/>
      <c r="E329" s="36"/>
      <c r="F329" s="36"/>
      <c r="G329" s="36"/>
    </row>
    <row r="330" spans="1:7" ht="12.75">
      <c r="A330" s="36"/>
      <c r="B330" s="36"/>
      <c r="C330" s="36"/>
      <c r="D330" s="36"/>
      <c r="E330" s="36"/>
      <c r="F330" s="36"/>
      <c r="G330" s="36"/>
    </row>
    <row r="331" spans="1:7" ht="12.75">
      <c r="A331" s="36"/>
      <c r="B331" s="36"/>
      <c r="C331" s="36"/>
      <c r="D331" s="36"/>
      <c r="E331" s="36"/>
      <c r="F331" s="36"/>
      <c r="G331" s="36"/>
    </row>
    <row r="332" spans="1:7" ht="12.75">
      <c r="A332" s="36"/>
      <c r="B332" s="36"/>
      <c r="C332" s="36"/>
      <c r="D332" s="36"/>
      <c r="E332" s="36"/>
      <c r="F332" s="36"/>
      <c r="G332" s="36"/>
    </row>
    <row r="333" spans="1:7" ht="12.75">
      <c r="A333" s="36"/>
      <c r="B333" s="36"/>
      <c r="C333" s="36"/>
      <c r="D333" s="36"/>
      <c r="E333" s="36"/>
      <c r="F333" s="36"/>
      <c r="G333" s="36"/>
    </row>
    <row r="334" spans="1:7" ht="12.75">
      <c r="A334" s="36"/>
      <c r="B334" s="36"/>
      <c r="C334" s="36"/>
      <c r="D334" s="36"/>
      <c r="E334" s="36"/>
      <c r="F334" s="36"/>
      <c r="G334" s="36"/>
    </row>
    <row r="335" spans="1:7" ht="12.75">
      <c r="A335" s="36"/>
      <c r="B335" s="36"/>
      <c r="C335" s="36"/>
      <c r="D335" s="36"/>
      <c r="E335" s="36"/>
      <c r="F335" s="36"/>
      <c r="G335" s="36"/>
    </row>
    <row r="336" spans="1:7" ht="12.75">
      <c r="A336" s="36"/>
      <c r="B336" s="36"/>
      <c r="C336" s="36"/>
      <c r="D336" s="36"/>
      <c r="E336" s="36"/>
      <c r="F336" s="36"/>
      <c r="G336" s="36"/>
    </row>
    <row r="337" spans="1:7" ht="12.75">
      <c r="A337" s="36"/>
      <c r="B337" s="36"/>
      <c r="C337" s="36"/>
      <c r="D337" s="36"/>
      <c r="E337" s="36"/>
      <c r="F337" s="36"/>
      <c r="G337" s="36"/>
    </row>
    <row r="338" spans="1:7" ht="12.75">
      <c r="A338" s="36"/>
      <c r="B338" s="36"/>
      <c r="C338" s="36"/>
      <c r="D338" s="36"/>
      <c r="E338" s="36"/>
      <c r="F338" s="36"/>
      <c r="G338" s="36"/>
    </row>
    <row r="339" spans="1:7" ht="12.75">
      <c r="A339" s="36"/>
      <c r="B339" s="36"/>
      <c r="C339" s="36"/>
      <c r="D339" s="36"/>
      <c r="E339" s="36"/>
      <c r="F339" s="36"/>
      <c r="G339" s="36"/>
    </row>
    <row r="340" spans="1:7" ht="12.75">
      <c r="A340" s="36"/>
      <c r="B340" s="36"/>
      <c r="C340" s="36"/>
      <c r="D340" s="36"/>
      <c r="E340" s="36"/>
      <c r="F340" s="36"/>
      <c r="G340" s="36"/>
    </row>
    <row r="341" spans="1:7" ht="12.75">
      <c r="A341" s="36"/>
      <c r="B341" s="36"/>
      <c r="C341" s="36"/>
      <c r="D341" s="36"/>
      <c r="E341" s="36"/>
      <c r="F341" s="36"/>
      <c r="G341" s="36"/>
    </row>
    <row r="342" spans="1:7" ht="12.75">
      <c r="A342" s="36"/>
      <c r="B342" s="36"/>
      <c r="C342" s="36"/>
      <c r="D342" s="36"/>
      <c r="E342" s="36"/>
      <c r="F342" s="36"/>
      <c r="G342" s="36"/>
    </row>
    <row r="343" spans="1:7" ht="12.75">
      <c r="A343" s="36"/>
      <c r="B343" s="36"/>
      <c r="C343" s="36"/>
      <c r="D343" s="36"/>
      <c r="E343" s="36"/>
      <c r="F343" s="36"/>
      <c r="G343" s="36"/>
    </row>
    <row r="344" spans="1:7" ht="12.75">
      <c r="A344" s="36"/>
      <c r="B344" s="36"/>
      <c r="C344" s="36"/>
      <c r="D344" s="36"/>
      <c r="E344" s="36"/>
      <c r="F344" s="36"/>
      <c r="G344" s="36"/>
    </row>
    <row r="345" spans="1:7" ht="12.75">
      <c r="A345" s="36"/>
      <c r="B345" s="36"/>
      <c r="C345" s="36"/>
      <c r="D345" s="36"/>
      <c r="E345" s="36"/>
      <c r="F345" s="36"/>
      <c r="G345" s="36"/>
    </row>
    <row r="346" spans="1:7" ht="12.75">
      <c r="A346" s="36"/>
      <c r="B346" s="36"/>
      <c r="C346" s="36"/>
      <c r="D346" s="36"/>
      <c r="E346" s="36"/>
      <c r="F346" s="36"/>
      <c r="G346" s="36"/>
    </row>
    <row r="347" spans="1:7" ht="12.75">
      <c r="A347" s="36"/>
      <c r="B347" s="36"/>
      <c r="C347" s="36"/>
      <c r="D347" s="36"/>
      <c r="E347" s="36"/>
      <c r="F347" s="36"/>
      <c r="G347" s="36"/>
    </row>
    <row r="348" spans="1:7" ht="12.75">
      <c r="A348" s="36"/>
      <c r="B348" s="36"/>
      <c r="C348" s="36"/>
      <c r="D348" s="36"/>
      <c r="E348" s="36"/>
      <c r="F348" s="36"/>
      <c r="G348" s="36"/>
    </row>
    <row r="349" spans="1:7" ht="12.75">
      <c r="A349" s="36"/>
      <c r="B349" s="36"/>
      <c r="C349" s="36"/>
      <c r="D349" s="36"/>
      <c r="E349" s="36"/>
      <c r="F349" s="36"/>
      <c r="G349" s="36"/>
    </row>
    <row r="350" spans="1:7" ht="12.75">
      <c r="A350" s="36"/>
      <c r="B350" s="36"/>
      <c r="C350" s="36"/>
      <c r="D350" s="36"/>
      <c r="E350" s="36"/>
      <c r="F350" s="36"/>
      <c r="G350" s="36"/>
    </row>
    <row r="351" spans="1:7" ht="12.75">
      <c r="A351" s="36"/>
      <c r="B351" s="36"/>
      <c r="C351" s="36"/>
      <c r="D351" s="36"/>
      <c r="E351" s="36"/>
      <c r="F351" s="36"/>
      <c r="G351" s="36"/>
    </row>
    <row r="352" spans="1:7" ht="12.75">
      <c r="A352" s="36"/>
      <c r="B352" s="36"/>
      <c r="C352" s="36"/>
      <c r="D352" s="36"/>
      <c r="E352" s="36"/>
      <c r="F352" s="36"/>
      <c r="G352" s="36"/>
    </row>
    <row r="353" spans="1:7" ht="12.75">
      <c r="A353" s="36"/>
      <c r="B353" s="36"/>
      <c r="C353" s="36"/>
      <c r="D353" s="36"/>
      <c r="E353" s="36"/>
      <c r="F353" s="36"/>
      <c r="G353" s="36"/>
    </row>
    <row r="354" spans="1:7" ht="12.75">
      <c r="A354" s="36"/>
      <c r="B354" s="36"/>
      <c r="C354" s="36"/>
      <c r="D354" s="36"/>
      <c r="E354" s="36"/>
      <c r="F354" s="36"/>
      <c r="G354" s="36"/>
    </row>
    <row r="355" spans="1:7" ht="12.75">
      <c r="A355" s="36"/>
      <c r="B355" s="36"/>
      <c r="C355" s="36"/>
      <c r="D355" s="36"/>
      <c r="E355" s="36"/>
      <c r="F355" s="36"/>
      <c r="G355" s="36"/>
    </row>
    <row r="356" spans="1:7" ht="12.75">
      <c r="A356" s="36"/>
      <c r="B356" s="36"/>
      <c r="C356" s="36"/>
      <c r="D356" s="36"/>
      <c r="E356" s="36"/>
      <c r="F356" s="36"/>
      <c r="G356" s="36"/>
    </row>
    <row r="357" spans="1:7" ht="12.75">
      <c r="A357" s="36"/>
      <c r="B357" s="36"/>
      <c r="C357" s="36"/>
      <c r="D357" s="36"/>
      <c r="E357" s="36"/>
      <c r="F357" s="36"/>
      <c r="G357" s="36"/>
    </row>
    <row r="358" spans="1:7" ht="12.75">
      <c r="A358" s="36"/>
      <c r="B358" s="36"/>
      <c r="C358" s="36"/>
      <c r="D358" s="36"/>
      <c r="E358" s="36"/>
      <c r="F358" s="36"/>
      <c r="G358" s="36"/>
    </row>
    <row r="359" spans="1:7" ht="12.75">
      <c r="A359" s="36"/>
      <c r="B359" s="36"/>
      <c r="C359" s="36"/>
      <c r="D359" s="36"/>
      <c r="E359" s="36"/>
      <c r="F359" s="36"/>
      <c r="G359" s="36"/>
    </row>
    <row r="360" spans="1:7" ht="12.75">
      <c r="A360" s="36"/>
      <c r="B360" s="36"/>
      <c r="C360" s="36"/>
      <c r="D360" s="36"/>
      <c r="E360" s="36"/>
      <c r="F360" s="36"/>
      <c r="G360" s="36"/>
    </row>
    <row r="361" spans="1:7" ht="12.75">
      <c r="A361" s="36"/>
      <c r="B361" s="36"/>
      <c r="C361" s="36"/>
      <c r="D361" s="36"/>
      <c r="E361" s="36"/>
      <c r="F361" s="36"/>
      <c r="G361" s="36"/>
    </row>
    <row r="362" spans="1:7" ht="12.75">
      <c r="A362" s="36"/>
      <c r="B362" s="36"/>
      <c r="C362" s="36"/>
      <c r="D362" s="36"/>
      <c r="E362" s="36"/>
      <c r="F362" s="36"/>
      <c r="G362" s="36"/>
    </row>
    <row r="363" spans="1:7" ht="12.75">
      <c r="A363" s="36"/>
      <c r="B363" s="36"/>
      <c r="C363" s="36"/>
      <c r="D363" s="36"/>
      <c r="E363" s="36"/>
      <c r="F363" s="36"/>
      <c r="G363" s="36"/>
    </row>
    <row r="364" spans="1:7" ht="12.75">
      <c r="A364" s="36"/>
      <c r="B364" s="36"/>
      <c r="C364" s="36"/>
      <c r="D364" s="36"/>
      <c r="E364" s="36"/>
      <c r="F364" s="36"/>
      <c r="G364" s="36"/>
    </row>
    <row r="365" spans="1:7" ht="12.75">
      <c r="A365" s="36"/>
      <c r="B365" s="36"/>
      <c r="C365" s="36"/>
      <c r="D365" s="36"/>
      <c r="E365" s="36"/>
      <c r="F365" s="36"/>
      <c r="G365" s="36"/>
    </row>
    <row r="366" spans="1:7" ht="12.75">
      <c r="A366" s="36"/>
      <c r="B366" s="36"/>
      <c r="C366" s="36"/>
      <c r="D366" s="36"/>
      <c r="E366" s="36"/>
      <c r="F366" s="36"/>
      <c r="G366" s="36"/>
    </row>
    <row r="367" spans="1:7" ht="12.75">
      <c r="A367" s="36"/>
      <c r="B367" s="36"/>
      <c r="C367" s="36"/>
      <c r="D367" s="36"/>
      <c r="E367" s="36"/>
      <c r="F367" s="36"/>
      <c r="G367" s="36"/>
    </row>
    <row r="368" spans="1:7" ht="12.75">
      <c r="A368" s="36"/>
      <c r="B368" s="36"/>
      <c r="C368" s="36"/>
      <c r="D368" s="36"/>
      <c r="E368" s="36"/>
      <c r="F368" s="36"/>
      <c r="G368" s="36"/>
    </row>
    <row r="369" spans="1:7" ht="12.75">
      <c r="A369" s="36"/>
      <c r="B369" s="36"/>
      <c r="C369" s="36"/>
      <c r="D369" s="36"/>
      <c r="E369" s="36"/>
      <c r="F369" s="36"/>
      <c r="G369" s="36"/>
    </row>
    <row r="370" spans="1:7" ht="12.75">
      <c r="A370" s="36"/>
      <c r="B370" s="36"/>
      <c r="C370" s="36"/>
      <c r="D370" s="36"/>
      <c r="E370" s="36"/>
      <c r="F370" s="36"/>
      <c r="G370" s="36"/>
    </row>
    <row r="371" spans="1:7" ht="12.75">
      <c r="A371" s="36"/>
      <c r="B371" s="36"/>
      <c r="C371" s="36"/>
      <c r="D371" s="36"/>
      <c r="E371" s="36"/>
      <c r="F371" s="36"/>
      <c r="G371" s="36"/>
    </row>
    <row r="372" spans="1:7" ht="12.75">
      <c r="A372" s="36"/>
      <c r="B372" s="36"/>
      <c r="C372" s="36"/>
      <c r="D372" s="36"/>
      <c r="E372" s="36"/>
      <c r="F372" s="36"/>
      <c r="G372" s="36"/>
    </row>
    <row r="373" spans="1:7" ht="12.75">
      <c r="A373" s="36"/>
      <c r="B373" s="36"/>
      <c r="C373" s="36"/>
      <c r="D373" s="36"/>
      <c r="E373" s="36"/>
      <c r="F373" s="36"/>
      <c r="G373" s="36"/>
    </row>
    <row r="374" spans="1:7" ht="12.75">
      <c r="A374" s="36"/>
      <c r="B374" s="36"/>
      <c r="C374" s="36"/>
      <c r="D374" s="36"/>
      <c r="E374" s="36"/>
      <c r="F374" s="36"/>
      <c r="G374" s="36"/>
    </row>
    <row r="375" spans="1:7" ht="12.75">
      <c r="A375" s="36"/>
      <c r="B375" s="36"/>
      <c r="C375" s="36"/>
      <c r="D375" s="36"/>
      <c r="E375" s="36"/>
      <c r="F375" s="36"/>
      <c r="G375" s="36"/>
    </row>
    <row r="376" spans="1:7" ht="12.75">
      <c r="A376" s="36"/>
      <c r="B376" s="36"/>
      <c r="C376" s="36"/>
      <c r="D376" s="36"/>
      <c r="E376" s="36"/>
      <c r="F376" s="36"/>
      <c r="G376" s="36"/>
    </row>
    <row r="377" spans="1:7" ht="12.75">
      <c r="A377" s="36"/>
      <c r="B377" s="36"/>
      <c r="C377" s="36"/>
      <c r="D377" s="36"/>
      <c r="E377" s="36"/>
      <c r="F377" s="36"/>
      <c r="G377" s="36"/>
    </row>
    <row r="378" spans="1:7" ht="12.75">
      <c r="A378" s="36"/>
      <c r="B378" s="36"/>
      <c r="C378" s="36"/>
      <c r="D378" s="36"/>
      <c r="E378" s="36"/>
      <c r="F378" s="36"/>
      <c r="G378" s="36"/>
    </row>
    <row r="379" spans="1:7" ht="12.75">
      <c r="A379" s="36"/>
      <c r="B379" s="36"/>
      <c r="C379" s="36"/>
      <c r="D379" s="36"/>
      <c r="E379" s="36"/>
      <c r="F379" s="36"/>
      <c r="G379" s="36"/>
    </row>
    <row r="380" spans="1:7" ht="12.75">
      <c r="A380" s="36"/>
      <c r="B380" s="36"/>
      <c r="C380" s="36"/>
      <c r="D380" s="36"/>
      <c r="E380" s="36"/>
      <c r="F380" s="36"/>
      <c r="G380" s="36"/>
    </row>
    <row r="381" spans="1:7" ht="12.75">
      <c r="A381" s="36"/>
      <c r="B381" s="36"/>
      <c r="C381" s="36"/>
      <c r="D381" s="36"/>
      <c r="E381" s="36"/>
      <c r="F381" s="36"/>
      <c r="G381" s="36"/>
    </row>
    <row r="382" spans="1:7" ht="12.75">
      <c r="A382" s="36"/>
      <c r="B382" s="36"/>
      <c r="C382" s="36"/>
      <c r="D382" s="36"/>
      <c r="E382" s="36"/>
      <c r="F382" s="36"/>
      <c r="G382" s="36"/>
    </row>
    <row r="383" spans="1:7" ht="12.75">
      <c r="A383" s="36"/>
      <c r="B383" s="36"/>
      <c r="C383" s="36"/>
      <c r="D383" s="36"/>
      <c r="E383" s="36"/>
      <c r="F383" s="36"/>
      <c r="G383" s="36"/>
    </row>
    <row r="384" spans="1:7" ht="12.75">
      <c r="A384" s="36"/>
      <c r="B384" s="36"/>
      <c r="C384" s="36"/>
      <c r="D384" s="36"/>
      <c r="E384" s="36"/>
      <c r="F384" s="36"/>
      <c r="G384" s="36"/>
    </row>
    <row r="385" spans="1:7" ht="12.75">
      <c r="A385" s="36"/>
      <c r="B385" s="36"/>
      <c r="C385" s="36"/>
      <c r="D385" s="36"/>
      <c r="E385" s="36"/>
      <c r="F385" s="36"/>
      <c r="G385" s="36"/>
    </row>
    <row r="386" spans="1:7" ht="12.75">
      <c r="A386" s="36"/>
      <c r="B386" s="36"/>
      <c r="C386" s="36"/>
      <c r="D386" s="36"/>
      <c r="E386" s="36"/>
      <c r="F386" s="36"/>
      <c r="G386" s="36"/>
    </row>
    <row r="387" spans="1:7" ht="12.75">
      <c r="A387" s="36"/>
      <c r="B387" s="36"/>
      <c r="C387" s="36"/>
      <c r="D387" s="36"/>
      <c r="E387" s="36"/>
      <c r="F387" s="36"/>
      <c r="G387" s="36"/>
    </row>
    <row r="388" spans="1:7" ht="12.75">
      <c r="A388" s="36"/>
      <c r="B388" s="36"/>
      <c r="C388" s="36"/>
      <c r="D388" s="36"/>
      <c r="E388" s="36"/>
      <c r="F388" s="36"/>
      <c r="G388" s="36"/>
    </row>
    <row r="389" spans="1:7" ht="12.75">
      <c r="A389" s="36"/>
      <c r="B389" s="36"/>
      <c r="C389" s="36"/>
      <c r="D389" s="36"/>
      <c r="E389" s="36"/>
      <c r="F389" s="36"/>
      <c r="G389" s="36"/>
    </row>
    <row r="390" spans="1:7" ht="12.75">
      <c r="A390" s="36"/>
      <c r="B390" s="36"/>
      <c r="C390" s="36"/>
      <c r="D390" s="36"/>
      <c r="E390" s="36"/>
      <c r="F390" s="36"/>
      <c r="G390" s="36"/>
    </row>
    <row r="391" spans="1:7" ht="12.75">
      <c r="A391" s="36"/>
      <c r="B391" s="36"/>
      <c r="C391" s="36"/>
      <c r="D391" s="36"/>
      <c r="E391" s="36"/>
      <c r="F391" s="36"/>
      <c r="G391" s="36"/>
    </row>
    <row r="392" spans="1:7" ht="12.75">
      <c r="A392" s="36"/>
      <c r="B392" s="36"/>
      <c r="C392" s="36"/>
      <c r="D392" s="36"/>
      <c r="E392" s="36"/>
      <c r="F392" s="36"/>
      <c r="G392" s="36"/>
    </row>
    <row r="393" spans="1:7" ht="12.75">
      <c r="A393" s="36"/>
      <c r="B393" s="36"/>
      <c r="C393" s="36"/>
      <c r="D393" s="36"/>
      <c r="E393" s="36"/>
      <c r="F393" s="36"/>
      <c r="G393" s="36"/>
    </row>
    <row r="394" spans="1:7" ht="12.75">
      <c r="A394" s="36"/>
      <c r="B394" s="36"/>
      <c r="C394" s="36"/>
      <c r="D394" s="36"/>
      <c r="E394" s="36"/>
      <c r="F394" s="36"/>
      <c r="G394" s="36"/>
    </row>
    <row r="395" spans="1:7" ht="12.75">
      <c r="A395" s="36"/>
      <c r="B395" s="36"/>
      <c r="C395" s="36"/>
      <c r="D395" s="36"/>
      <c r="E395" s="36"/>
      <c r="F395" s="36"/>
      <c r="G395" s="36"/>
    </row>
    <row r="396" spans="1:7" ht="12.75">
      <c r="A396" s="36"/>
      <c r="B396" s="36"/>
      <c r="C396" s="36"/>
      <c r="D396" s="36"/>
      <c r="E396" s="36"/>
      <c r="F396" s="36"/>
      <c r="G396" s="36"/>
    </row>
    <row r="397" spans="1:7" ht="12.75">
      <c r="A397" s="36"/>
      <c r="B397" s="36"/>
      <c r="C397" s="36"/>
      <c r="D397" s="36"/>
      <c r="E397" s="36"/>
      <c r="F397" s="36"/>
      <c r="G397" s="36"/>
    </row>
    <row r="398" spans="1:7" ht="12.75">
      <c r="A398" s="36"/>
      <c r="B398" s="36"/>
      <c r="C398" s="36"/>
      <c r="D398" s="36"/>
      <c r="E398" s="36"/>
      <c r="F398" s="36"/>
      <c r="G398" s="36"/>
    </row>
    <row r="399" spans="1:7" ht="12.75">
      <c r="A399" s="36"/>
      <c r="B399" s="36"/>
      <c r="C399" s="36"/>
      <c r="D399" s="36"/>
      <c r="E399" s="36"/>
      <c r="F399" s="36"/>
      <c r="G399" s="36"/>
    </row>
    <row r="400" spans="1:7" ht="12.75">
      <c r="A400" s="36"/>
      <c r="B400" s="36"/>
      <c r="C400" s="36"/>
      <c r="D400" s="36"/>
      <c r="E400" s="36"/>
      <c r="F400" s="36"/>
      <c r="G400" s="36"/>
    </row>
    <row r="401" spans="1:7" ht="12.75">
      <c r="A401" s="36"/>
      <c r="B401" s="36"/>
      <c r="C401" s="36"/>
      <c r="D401" s="36"/>
      <c r="E401" s="36"/>
      <c r="F401" s="36"/>
      <c r="G401" s="36"/>
    </row>
    <row r="402" spans="1:7" ht="12.75">
      <c r="A402" s="36"/>
      <c r="B402" s="36"/>
      <c r="C402" s="36"/>
      <c r="D402" s="36"/>
      <c r="E402" s="36"/>
      <c r="F402" s="36"/>
      <c r="G402" s="36"/>
    </row>
    <row r="403" spans="1:7" ht="12.75">
      <c r="A403" s="36"/>
      <c r="B403" s="36"/>
      <c r="C403" s="36"/>
      <c r="D403" s="36"/>
      <c r="E403" s="36"/>
      <c r="F403" s="36"/>
      <c r="G403" s="36"/>
    </row>
    <row r="404" spans="1:7" ht="12.75">
      <c r="A404" s="36"/>
      <c r="B404" s="36"/>
      <c r="C404" s="36"/>
      <c r="D404" s="36"/>
      <c r="E404" s="36"/>
      <c r="F404" s="36"/>
      <c r="G404" s="36"/>
    </row>
    <row r="405" spans="1:7" ht="12.75">
      <c r="A405" s="36"/>
      <c r="B405" s="36"/>
      <c r="C405" s="36"/>
      <c r="D405" s="36"/>
      <c r="E405" s="36"/>
      <c r="F405" s="36"/>
      <c r="G405" s="36"/>
    </row>
    <row r="406" spans="1:7" ht="12.75">
      <c r="A406" s="36"/>
      <c r="B406" s="36"/>
      <c r="C406" s="36"/>
      <c r="D406" s="36"/>
      <c r="E406" s="36"/>
      <c r="F406" s="36"/>
      <c r="G406" s="36"/>
    </row>
    <row r="407" spans="1:7" ht="12.75">
      <c r="A407" s="36"/>
      <c r="B407" s="36"/>
      <c r="C407" s="36"/>
      <c r="D407" s="36"/>
      <c r="E407" s="36"/>
      <c r="F407" s="36"/>
      <c r="G407" s="36"/>
    </row>
    <row r="408" spans="1:7" ht="12.75">
      <c r="A408" s="36"/>
      <c r="B408" s="36"/>
      <c r="C408" s="36"/>
      <c r="D408" s="36"/>
      <c r="E408" s="36"/>
      <c r="F408" s="36"/>
      <c r="G408" s="36"/>
    </row>
    <row r="409" spans="1:7" ht="12.75">
      <c r="A409" s="36"/>
      <c r="B409" s="36"/>
      <c r="C409" s="36"/>
      <c r="D409" s="36"/>
      <c r="E409" s="36"/>
      <c r="F409" s="36"/>
      <c r="G409" s="36"/>
    </row>
    <row r="410" spans="1:7" ht="12.75">
      <c r="A410" s="36"/>
      <c r="B410" s="36"/>
      <c r="C410" s="36"/>
      <c r="D410" s="36"/>
      <c r="E410" s="36"/>
      <c r="F410" s="36"/>
      <c r="G410" s="36"/>
    </row>
    <row r="411" spans="1:7" ht="12.75">
      <c r="A411" s="36"/>
      <c r="B411" s="36"/>
      <c r="C411" s="36"/>
      <c r="D411" s="36"/>
      <c r="E411" s="36"/>
      <c r="F411" s="36"/>
      <c r="G411" s="36"/>
    </row>
    <row r="412" spans="1:7" ht="12.75">
      <c r="A412" s="36"/>
      <c r="B412" s="36"/>
      <c r="C412" s="36"/>
      <c r="D412" s="36"/>
      <c r="E412" s="36"/>
      <c r="F412" s="36"/>
      <c r="G412" s="36"/>
    </row>
    <row r="413" spans="1:7" ht="12.75">
      <c r="A413" s="36"/>
      <c r="B413" s="36"/>
      <c r="C413" s="36"/>
      <c r="D413" s="36"/>
      <c r="E413" s="36"/>
      <c r="F413" s="36"/>
      <c r="G413" s="36"/>
    </row>
    <row r="414" spans="1:7" ht="12.75">
      <c r="A414" s="36"/>
      <c r="B414" s="36"/>
      <c r="C414" s="36"/>
      <c r="D414" s="36"/>
      <c r="E414" s="36"/>
      <c r="F414" s="36"/>
      <c r="G414" s="36"/>
    </row>
    <row r="415" spans="1:7" ht="12.75">
      <c r="A415" s="36"/>
      <c r="B415" s="36"/>
      <c r="C415" s="36"/>
      <c r="D415" s="36"/>
      <c r="E415" s="36"/>
      <c r="F415" s="36"/>
      <c r="G415" s="36"/>
    </row>
    <row r="416" spans="1:7" ht="12.75">
      <c r="A416" s="36"/>
      <c r="B416" s="36"/>
      <c r="C416" s="36"/>
      <c r="D416" s="36"/>
      <c r="E416" s="36"/>
      <c r="F416" s="36"/>
      <c r="G416" s="36"/>
    </row>
    <row r="417" spans="1:7" ht="12.75">
      <c r="A417" s="36"/>
      <c r="B417" s="36"/>
      <c r="C417" s="36"/>
      <c r="D417" s="36"/>
      <c r="E417" s="36"/>
      <c r="F417" s="36"/>
      <c r="G417" s="36"/>
    </row>
    <row r="418" spans="1:7" ht="12.75">
      <c r="A418" s="36"/>
      <c r="B418" s="36"/>
      <c r="C418" s="36"/>
      <c r="D418" s="36"/>
      <c r="E418" s="36"/>
      <c r="F418" s="36"/>
      <c r="G418" s="36"/>
    </row>
    <row r="419" spans="1:7" ht="12.75">
      <c r="A419" s="36"/>
      <c r="B419" s="36"/>
      <c r="C419" s="36"/>
      <c r="D419" s="36"/>
      <c r="E419" s="36"/>
      <c r="F419" s="36"/>
      <c r="G419" s="36"/>
    </row>
    <row r="420" spans="1:7" ht="12.75">
      <c r="A420" s="36"/>
      <c r="B420" s="36"/>
      <c r="C420" s="36"/>
      <c r="D420" s="36"/>
      <c r="E420" s="36"/>
      <c r="F420" s="36"/>
      <c r="G420" s="36"/>
    </row>
    <row r="421" spans="1:7" ht="12.75">
      <c r="A421" s="36"/>
      <c r="B421" s="36"/>
      <c r="C421" s="36"/>
      <c r="D421" s="36"/>
      <c r="E421" s="36"/>
      <c r="F421" s="36"/>
      <c r="G421" s="36"/>
    </row>
    <row r="422" spans="1:7" ht="12.75">
      <c r="A422" s="36"/>
      <c r="B422" s="36"/>
      <c r="C422" s="36"/>
      <c r="D422" s="36"/>
      <c r="E422" s="36"/>
      <c r="F422" s="36"/>
      <c r="G422" s="36"/>
    </row>
  </sheetData>
  <mergeCells count="13">
    <mergeCell ref="A25:B25"/>
    <mergeCell ref="A4:G4"/>
    <mergeCell ref="A5:G5"/>
    <mergeCell ref="A12:G13"/>
    <mergeCell ref="A17:B17"/>
    <mergeCell ref="A18:B18"/>
    <mergeCell ref="A47:G47"/>
    <mergeCell ref="A26:B26"/>
    <mergeCell ref="A40:G40"/>
    <mergeCell ref="A43:G43"/>
    <mergeCell ref="A44:G44"/>
    <mergeCell ref="A45:G45"/>
    <mergeCell ref="A46:G46"/>
  </mergeCells>
  <printOptions/>
  <pageMargins left="0.77" right="0.75" top="1" bottom="1" header="0.5" footer="0.5"/>
  <pageSetup fitToHeight="1" fitToWidth="1" horizontalDpi="600" verticalDpi="600" orientation="portrait" scale="71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38"/>
  <sheetViews>
    <sheetView zoomScale="110" zoomScaleNormal="110" zoomScaleSheetLayoutView="100" workbookViewId="0" topLeftCell="A7">
      <selection activeCell="H13" sqref="H13:H40"/>
    </sheetView>
  </sheetViews>
  <sheetFormatPr defaultColWidth="8.00390625" defaultRowHeight="12.75"/>
  <cols>
    <col min="1" max="1" width="15.00390625" style="66" customWidth="1"/>
    <col min="2" max="2" width="17.28125" style="66" customWidth="1"/>
    <col min="3" max="3" width="18.140625" style="66" customWidth="1"/>
    <col min="4" max="4" width="20.28125" style="66" customWidth="1"/>
    <col min="5" max="5" width="8.28125" style="70" customWidth="1"/>
    <col min="6" max="6" width="10.00390625" style="71" customWidth="1"/>
    <col min="7" max="7" width="9.8515625" style="71" customWidth="1"/>
    <col min="8" max="8" width="12.8515625" style="66" bestFit="1" customWidth="1"/>
    <col min="9" max="9" width="15.421875" style="66" customWidth="1"/>
    <col min="10" max="10" width="13.140625" style="67" hidden="1" customWidth="1"/>
    <col min="11" max="11" width="11.28125" style="66" hidden="1" customWidth="1"/>
    <col min="12" max="12" width="10.421875" style="68" hidden="1" customWidth="1"/>
    <col min="13" max="13" width="13.00390625" style="66" hidden="1" customWidth="1"/>
    <col min="14" max="14" width="9.8515625" style="66" hidden="1" customWidth="1"/>
    <col min="15" max="15" width="12.421875" style="66" hidden="1" customWidth="1"/>
    <col min="16" max="16" width="11.57421875" style="66" customWidth="1"/>
    <col min="17" max="18" width="11.421875" style="66" bestFit="1" customWidth="1"/>
    <col min="19" max="16384" width="8.00390625" style="66" customWidth="1"/>
  </cols>
  <sheetData>
    <row r="1" ht="12.75">
      <c r="A1" s="72" t="s">
        <v>50</v>
      </c>
    </row>
    <row r="2" spans="2:11" ht="12.75">
      <c r="B2" s="184" t="s">
        <v>49</v>
      </c>
      <c r="C2" s="185"/>
      <c r="D2" s="185"/>
      <c r="E2" s="185"/>
      <c r="F2" s="185"/>
      <c r="G2" s="185"/>
      <c r="H2" s="185"/>
      <c r="I2" s="185"/>
      <c r="K2" s="72"/>
    </row>
    <row r="3" spans="2:11" ht="12.75">
      <c r="B3" s="185" t="s">
        <v>15</v>
      </c>
      <c r="C3" s="185"/>
      <c r="D3" s="185"/>
      <c r="E3" s="185"/>
      <c r="F3" s="185"/>
      <c r="G3" s="185"/>
      <c r="H3" s="185"/>
      <c r="I3" s="185"/>
      <c r="K3" s="72"/>
    </row>
    <row r="4" spans="4:15" ht="12.75">
      <c r="D4" s="69" t="s">
        <v>33</v>
      </c>
      <c r="K4" s="72"/>
      <c r="O4" s="73"/>
    </row>
    <row r="5" spans="7:15" ht="12.75">
      <c r="G5" s="74"/>
      <c r="H5" s="75"/>
      <c r="I5" s="75"/>
      <c r="O5" s="76"/>
    </row>
    <row r="7" spans="2:15" ht="12.75">
      <c r="B7" s="77" t="s">
        <v>16</v>
      </c>
      <c r="C7" s="78" t="s">
        <v>17</v>
      </c>
      <c r="F7" s="186" t="s">
        <v>18</v>
      </c>
      <c r="G7" s="187"/>
      <c r="H7" s="187"/>
      <c r="I7" s="188"/>
      <c r="J7" s="79"/>
      <c r="K7" s="68"/>
      <c r="M7" s="76"/>
      <c r="N7" s="76"/>
      <c r="O7" s="76"/>
    </row>
    <row r="8" spans="2:15" ht="12.75">
      <c r="B8" s="80"/>
      <c r="C8" s="81"/>
      <c r="D8" s="82"/>
      <c r="F8" s="83"/>
      <c r="G8" s="84"/>
      <c r="H8" s="84"/>
      <c r="I8" s="85"/>
      <c r="J8" s="79"/>
      <c r="K8" s="68"/>
      <c r="M8" s="76"/>
      <c r="N8" s="189"/>
      <c r="O8" s="189"/>
    </row>
    <row r="9" spans="2:15" ht="12.75">
      <c r="B9" s="86" t="s">
        <v>19</v>
      </c>
      <c r="C9" s="87">
        <f>M25</f>
        <v>37141994</v>
      </c>
      <c r="D9" s="88"/>
      <c r="E9" s="89"/>
      <c r="F9" s="90" t="s">
        <v>20</v>
      </c>
      <c r="G9" s="91" t="s">
        <v>21</v>
      </c>
      <c r="H9" s="92" t="s">
        <v>22</v>
      </c>
      <c r="I9" s="93" t="s">
        <v>23</v>
      </c>
      <c r="J9" s="79"/>
      <c r="K9" s="68"/>
      <c r="M9" s="76"/>
      <c r="N9" s="76"/>
      <c r="O9" s="76"/>
    </row>
    <row r="10" spans="1:15" ht="12.75">
      <c r="A10" s="75"/>
      <c r="B10" s="98">
        <v>2020</v>
      </c>
      <c r="C10" s="99">
        <v>37141994</v>
      </c>
      <c r="D10" s="82"/>
      <c r="F10" s="95"/>
      <c r="G10" s="96"/>
      <c r="H10" s="84"/>
      <c r="I10" s="97"/>
      <c r="J10" s="79"/>
      <c r="M10" s="76"/>
      <c r="N10" s="76"/>
      <c r="O10" s="76"/>
    </row>
    <row r="11" spans="1:18" ht="15">
      <c r="A11" s="75"/>
      <c r="E11" s="103"/>
      <c r="F11" s="94">
        <v>2021</v>
      </c>
      <c r="G11" s="100">
        <v>0</v>
      </c>
      <c r="H11" s="101">
        <f>+PMT(C15,30,-C9*1.02)</f>
        <v>2124870.32379405</v>
      </c>
      <c r="I11" s="102">
        <f aca="true" t="shared" si="0" ref="I11:I42">H11-G11</f>
        <v>2124870.32379405</v>
      </c>
      <c r="J11" s="66"/>
      <c r="K11" s="68"/>
      <c r="P11" s="140"/>
      <c r="Q11" s="140"/>
      <c r="R11"/>
    </row>
    <row r="12" spans="1:18" ht="12.75">
      <c r="A12" s="75"/>
      <c r="B12" s="77" t="s">
        <v>24</v>
      </c>
      <c r="C12" s="104" t="s">
        <v>25</v>
      </c>
      <c r="D12" s="105" t="s">
        <v>26</v>
      </c>
      <c r="E12" s="103"/>
      <c r="F12" s="94">
        <v>2022</v>
      </c>
      <c r="G12" s="100">
        <v>0</v>
      </c>
      <c r="H12" s="75">
        <f>H11</f>
        <v>2124870.32379405</v>
      </c>
      <c r="I12" s="102">
        <f t="shared" si="0"/>
        <v>2124870.32379405</v>
      </c>
      <c r="J12" s="66"/>
      <c r="K12" s="68"/>
      <c r="P12"/>
      <c r="Q12"/>
      <c r="R12"/>
    </row>
    <row r="13" spans="1:18" ht="12.75">
      <c r="A13" s="75"/>
      <c r="B13" s="77"/>
      <c r="C13" s="80"/>
      <c r="D13" s="106"/>
      <c r="F13" s="94">
        <v>2023</v>
      </c>
      <c r="G13" s="101">
        <f>PMT(C14/2,60,-M27)*2</f>
        <v>1928649.4276263055</v>
      </c>
      <c r="H13" s="101">
        <f>H11</f>
        <v>2124870.32379405</v>
      </c>
      <c r="I13" s="102">
        <f t="shared" si="0"/>
        <v>196220.89616774465</v>
      </c>
      <c r="J13" s="68">
        <v>1</v>
      </c>
      <c r="K13" s="68"/>
      <c r="P13"/>
      <c r="Q13"/>
      <c r="R13"/>
    </row>
    <row r="14" spans="1:18" ht="12.75">
      <c r="A14" s="75"/>
      <c r="B14" s="107" t="s">
        <v>21</v>
      </c>
      <c r="C14" s="143">
        <v>0.027</v>
      </c>
      <c r="D14" s="108" t="s">
        <v>27</v>
      </c>
      <c r="F14" s="94">
        <v>2024</v>
      </c>
      <c r="G14" s="101">
        <f>G13</f>
        <v>1928649.4276263055</v>
      </c>
      <c r="H14" s="101">
        <f aca="true" t="shared" si="1" ref="H14:H40">H13</f>
        <v>2124870.32379405</v>
      </c>
      <c r="I14" s="102">
        <f t="shared" si="0"/>
        <v>196220.89616774465</v>
      </c>
      <c r="J14" s="68">
        <f aca="true" t="shared" si="2" ref="J14:J42">J13+1</f>
        <v>2</v>
      </c>
      <c r="K14" s="68"/>
      <c r="P14" s="100"/>
      <c r="Q14" s="100"/>
      <c r="R14" s="100"/>
    </row>
    <row r="15" spans="1:18" ht="12.75">
      <c r="A15" s="101"/>
      <c r="B15" s="109" t="s">
        <v>44</v>
      </c>
      <c r="C15" s="143">
        <v>0.0375</v>
      </c>
      <c r="D15" s="108" t="s">
        <v>27</v>
      </c>
      <c r="F15" s="94">
        <v>2025</v>
      </c>
      <c r="G15" s="101">
        <f aca="true" t="shared" si="3" ref="G15:G41">G14</f>
        <v>1928649.4276263055</v>
      </c>
      <c r="H15" s="101">
        <f t="shared" si="1"/>
        <v>2124870.32379405</v>
      </c>
      <c r="I15" s="102">
        <f t="shared" si="0"/>
        <v>196220.89616774465</v>
      </c>
      <c r="J15" s="68">
        <f t="shared" si="2"/>
        <v>3</v>
      </c>
      <c r="K15" s="68"/>
      <c r="P15" s="100"/>
      <c r="Q15" s="100"/>
      <c r="R15" s="100"/>
    </row>
    <row r="16" spans="1:18" ht="15">
      <c r="A16" s="75"/>
      <c r="B16" s="110"/>
      <c r="C16" s="110"/>
      <c r="D16" s="111"/>
      <c r="F16" s="94">
        <v>2026</v>
      </c>
      <c r="G16" s="101">
        <f t="shared" si="3"/>
        <v>1928649.4276263055</v>
      </c>
      <c r="H16" s="101">
        <f t="shared" si="1"/>
        <v>2124870.32379405</v>
      </c>
      <c r="I16" s="102">
        <f t="shared" si="0"/>
        <v>196220.89616774465</v>
      </c>
      <c r="J16" s="68">
        <f t="shared" si="2"/>
        <v>4</v>
      </c>
      <c r="K16" s="68"/>
      <c r="M16" s="151">
        <v>44075</v>
      </c>
      <c r="N16" t="s">
        <v>40</v>
      </c>
      <c r="O16" s="140"/>
      <c r="P16" s="100"/>
      <c r="Q16" s="100"/>
      <c r="R16" s="100"/>
    </row>
    <row r="17" spans="1:18" ht="15">
      <c r="A17" s="75"/>
      <c r="F17" s="94">
        <v>2027</v>
      </c>
      <c r="G17" s="101">
        <f t="shared" si="3"/>
        <v>1928649.4276263055</v>
      </c>
      <c r="H17" s="101">
        <f t="shared" si="1"/>
        <v>2124870.32379405</v>
      </c>
      <c r="I17" s="102">
        <f t="shared" si="0"/>
        <v>196220.89616774465</v>
      </c>
      <c r="J17" s="68">
        <f t="shared" si="2"/>
        <v>5</v>
      </c>
      <c r="K17" s="68"/>
      <c r="M17" s="152">
        <v>44927</v>
      </c>
      <c r="N17" s="36" t="s">
        <v>53</v>
      </c>
      <c r="O17" s="140"/>
      <c r="P17" s="100"/>
      <c r="Q17" s="100"/>
      <c r="R17" s="100"/>
    </row>
    <row r="18" spans="1:18" ht="12.75">
      <c r="A18" s="75"/>
      <c r="F18" s="94">
        <v>2028</v>
      </c>
      <c r="G18" s="101">
        <f t="shared" si="3"/>
        <v>1928649.4276263055</v>
      </c>
      <c r="H18" s="101">
        <f t="shared" si="1"/>
        <v>2124870.32379405</v>
      </c>
      <c r="I18" s="102">
        <f t="shared" si="0"/>
        <v>196220.89616774465</v>
      </c>
      <c r="J18" s="68">
        <f t="shared" si="2"/>
        <v>6</v>
      </c>
      <c r="K18" s="68"/>
      <c r="M18">
        <f>28/12</f>
        <v>2.3333333333333335</v>
      </c>
      <c r="N18" t="s">
        <v>41</v>
      </c>
      <c r="O18"/>
      <c r="P18" s="100"/>
      <c r="Q18" s="100"/>
      <c r="R18" s="100"/>
    </row>
    <row r="19" spans="1:18" ht="12.75">
      <c r="A19" s="75"/>
      <c r="F19" s="94">
        <v>2029</v>
      </c>
      <c r="G19" s="101">
        <f t="shared" si="3"/>
        <v>1928649.4276263055</v>
      </c>
      <c r="H19" s="101">
        <f t="shared" si="1"/>
        <v>2124870.32379405</v>
      </c>
      <c r="I19" s="102">
        <f t="shared" si="0"/>
        <v>196220.89616774465</v>
      </c>
      <c r="J19" s="68">
        <f t="shared" si="2"/>
        <v>7</v>
      </c>
      <c r="K19" s="68"/>
      <c r="M19" s="141"/>
      <c r="N19"/>
      <c r="O19"/>
      <c r="P19" s="100"/>
      <c r="Q19" s="100"/>
      <c r="R19" s="100"/>
    </row>
    <row r="20" spans="1:18" ht="12.75">
      <c r="A20" s="75"/>
      <c r="F20" s="94">
        <v>2030</v>
      </c>
      <c r="G20" s="101">
        <f t="shared" si="3"/>
        <v>1928649.4276263055</v>
      </c>
      <c r="H20" s="101">
        <f t="shared" si="1"/>
        <v>2124870.32379405</v>
      </c>
      <c r="I20" s="102">
        <f t="shared" si="0"/>
        <v>196220.89616774465</v>
      </c>
      <c r="J20" s="68">
        <f t="shared" si="2"/>
        <v>8</v>
      </c>
      <c r="K20" s="68"/>
      <c r="M20" s="153">
        <f>M25*C14*M18</f>
        <v>2339945.622</v>
      </c>
      <c r="N20" t="s">
        <v>45</v>
      </c>
      <c r="O20" s="100"/>
      <c r="P20" s="100"/>
      <c r="Q20" s="100"/>
      <c r="R20" s="100"/>
    </row>
    <row r="21" spans="1:18" ht="12.75">
      <c r="A21" s="75"/>
      <c r="B21" s="90" t="s">
        <v>28</v>
      </c>
      <c r="C21" s="112" t="s">
        <v>29</v>
      </c>
      <c r="D21" s="113" t="s">
        <v>48</v>
      </c>
      <c r="F21" s="94">
        <v>2031</v>
      </c>
      <c r="G21" s="101">
        <f t="shared" si="3"/>
        <v>1928649.4276263055</v>
      </c>
      <c r="H21" s="101">
        <f t="shared" si="1"/>
        <v>2124870.32379405</v>
      </c>
      <c r="I21" s="102">
        <f t="shared" si="0"/>
        <v>196220.89616774465</v>
      </c>
      <c r="J21" s="68">
        <f t="shared" si="2"/>
        <v>9</v>
      </c>
      <c r="K21" s="68"/>
      <c r="M21" s="141"/>
      <c r="N21"/>
      <c r="O21" s="100"/>
      <c r="P21" s="100"/>
      <c r="Q21" s="100"/>
      <c r="R21" s="100"/>
    </row>
    <row r="22" spans="1:18" ht="12.75">
      <c r="A22" s="75"/>
      <c r="B22" s="95"/>
      <c r="C22" s="155"/>
      <c r="D22" s="114"/>
      <c r="F22" s="94">
        <v>2032</v>
      </c>
      <c r="G22" s="101">
        <f t="shared" si="3"/>
        <v>1928649.4276263055</v>
      </c>
      <c r="H22" s="101">
        <f t="shared" si="1"/>
        <v>2124870.32379405</v>
      </c>
      <c r="I22" s="102">
        <f t="shared" si="0"/>
        <v>196220.89616774465</v>
      </c>
      <c r="J22" s="68">
        <f t="shared" si="2"/>
        <v>10</v>
      </c>
      <c r="K22" s="68"/>
      <c r="N22"/>
      <c r="O22" s="100"/>
      <c r="P22" s="100"/>
      <c r="Q22" s="100"/>
      <c r="R22" s="100"/>
    </row>
    <row r="23" spans="1:18" ht="12.75">
      <c r="A23" s="75"/>
      <c r="B23" s="83" t="s">
        <v>21</v>
      </c>
      <c r="C23" s="144">
        <f>SUM(G11:G43)</f>
        <v>57859482.828789145</v>
      </c>
      <c r="D23" s="108">
        <f>NPV(0.0375,G11:G42)</f>
        <v>31945525.60605618</v>
      </c>
      <c r="F23" s="94">
        <v>2033</v>
      </c>
      <c r="G23" s="101">
        <f t="shared" si="3"/>
        <v>1928649.4276263055</v>
      </c>
      <c r="H23" s="101">
        <f t="shared" si="1"/>
        <v>2124870.32379405</v>
      </c>
      <c r="I23" s="102">
        <f t="shared" si="0"/>
        <v>196220.89616774465</v>
      </c>
      <c r="J23" s="68">
        <f t="shared" si="2"/>
        <v>11</v>
      </c>
      <c r="K23" s="68"/>
      <c r="M23" s="154">
        <f>NPV(0.042,I11:I42)</f>
        <v>5883673.219467945</v>
      </c>
      <c r="N23"/>
      <c r="O23" s="100"/>
      <c r="P23" s="100"/>
      <c r="Q23" s="100"/>
      <c r="R23" s="100"/>
    </row>
    <row r="24" spans="1:18" ht="12.75">
      <c r="A24" s="75"/>
      <c r="B24" s="83" t="s">
        <v>22</v>
      </c>
      <c r="C24" s="144">
        <f>SUM(H11:H43)</f>
        <v>63746109.713821545</v>
      </c>
      <c r="D24" s="108">
        <f>NPV(0.0375,H11:H42)</f>
        <v>37884833.87999996</v>
      </c>
      <c r="F24" s="94">
        <v>2034</v>
      </c>
      <c r="G24" s="101">
        <f t="shared" si="3"/>
        <v>1928649.4276263055</v>
      </c>
      <c r="H24" s="101">
        <f t="shared" si="1"/>
        <v>2124870.32379405</v>
      </c>
      <c r="I24" s="102">
        <f t="shared" si="0"/>
        <v>196220.89616774465</v>
      </c>
      <c r="J24" s="68">
        <f t="shared" si="2"/>
        <v>12</v>
      </c>
      <c r="K24" s="68"/>
      <c r="M24" s="141"/>
      <c r="N24"/>
      <c r="O24" s="100"/>
      <c r="P24" s="100"/>
      <c r="Q24" s="100"/>
      <c r="R24" s="100"/>
    </row>
    <row r="25" spans="1:18" ht="12.75">
      <c r="A25" s="75"/>
      <c r="B25" s="115"/>
      <c r="C25" s="156"/>
      <c r="D25" s="116"/>
      <c r="F25" s="94">
        <v>2035</v>
      </c>
      <c r="G25" s="101">
        <f t="shared" si="3"/>
        <v>1928649.4276263055</v>
      </c>
      <c r="H25" s="101">
        <f t="shared" si="1"/>
        <v>2124870.32379405</v>
      </c>
      <c r="I25" s="102">
        <f t="shared" si="0"/>
        <v>196220.89616774465</v>
      </c>
      <c r="J25" s="68">
        <f t="shared" si="2"/>
        <v>13</v>
      </c>
      <c r="M25" s="159">
        <v>37141994</v>
      </c>
      <c r="N25" t="s">
        <v>46</v>
      </c>
      <c r="O25" s="100"/>
      <c r="P25" s="100"/>
      <c r="Q25" s="100"/>
      <c r="R25" s="100"/>
    </row>
    <row r="26" spans="1:18" ht="12.75">
      <c r="A26" s="75"/>
      <c r="B26" s="117" t="s">
        <v>23</v>
      </c>
      <c r="C26" s="157">
        <f>+C23-C24</f>
        <v>-5886626.8850324005</v>
      </c>
      <c r="D26" s="118">
        <f>+D23-D24</f>
        <v>-5939308.273943778</v>
      </c>
      <c r="E26" s="119"/>
      <c r="F26" s="94">
        <v>2036</v>
      </c>
      <c r="G26" s="101">
        <f t="shared" si="3"/>
        <v>1928649.4276263055</v>
      </c>
      <c r="H26" s="101">
        <f t="shared" si="1"/>
        <v>2124870.32379405</v>
      </c>
      <c r="I26" s="102">
        <f t="shared" si="0"/>
        <v>196220.89616774465</v>
      </c>
      <c r="J26" s="68">
        <f t="shared" si="2"/>
        <v>14</v>
      </c>
      <c r="M26" s="153">
        <f>M20</f>
        <v>2339945.622</v>
      </c>
      <c r="N26" t="s">
        <v>47</v>
      </c>
      <c r="O26" s="100"/>
      <c r="P26" s="100"/>
      <c r="Q26" s="100"/>
      <c r="R26" s="100"/>
    </row>
    <row r="27" spans="1:18" ht="12.75">
      <c r="A27" s="75"/>
      <c r="F27" s="94">
        <v>2037</v>
      </c>
      <c r="G27" s="101">
        <f t="shared" si="3"/>
        <v>1928649.4276263055</v>
      </c>
      <c r="H27" s="101">
        <f t="shared" si="1"/>
        <v>2124870.32379405</v>
      </c>
      <c r="I27" s="102">
        <f t="shared" si="0"/>
        <v>196220.89616774465</v>
      </c>
      <c r="J27" s="68">
        <f t="shared" si="2"/>
        <v>15</v>
      </c>
      <c r="M27" s="159">
        <f>SUM(M25:M26)</f>
        <v>39481939.622</v>
      </c>
      <c r="N27"/>
      <c r="O27" s="100"/>
      <c r="P27" s="100"/>
      <c r="Q27" s="100"/>
      <c r="R27" s="100"/>
    </row>
    <row r="28" spans="2:18" ht="12.75">
      <c r="B28" s="120"/>
      <c r="F28" s="94">
        <v>2038</v>
      </c>
      <c r="G28" s="101">
        <f t="shared" si="3"/>
        <v>1928649.4276263055</v>
      </c>
      <c r="H28" s="101">
        <f t="shared" si="1"/>
        <v>2124870.32379405</v>
      </c>
      <c r="I28" s="102">
        <f t="shared" si="0"/>
        <v>196220.89616774465</v>
      </c>
      <c r="J28" s="68">
        <f t="shared" si="2"/>
        <v>16</v>
      </c>
      <c r="M28" s="141"/>
      <c r="N28"/>
      <c r="O28" s="100"/>
      <c r="P28" s="100"/>
      <c r="Q28" s="100"/>
      <c r="R28" s="100"/>
    </row>
    <row r="29" spans="1:18" ht="12.75">
      <c r="A29" s="75"/>
      <c r="F29" s="94">
        <v>2039</v>
      </c>
      <c r="G29" s="101">
        <f t="shared" si="3"/>
        <v>1928649.4276263055</v>
      </c>
      <c r="H29" s="101">
        <f t="shared" si="1"/>
        <v>2124870.32379405</v>
      </c>
      <c r="I29" s="102">
        <f t="shared" si="0"/>
        <v>196220.89616774465</v>
      </c>
      <c r="J29" s="68">
        <f t="shared" si="2"/>
        <v>17</v>
      </c>
      <c r="M29" s="141"/>
      <c r="N29"/>
      <c r="O29" s="100"/>
      <c r="P29" s="100"/>
      <c r="Q29" s="100"/>
      <c r="R29" s="100"/>
    </row>
    <row r="30" spans="1:18" ht="12.75">
      <c r="A30" s="121"/>
      <c r="B30" s="80"/>
      <c r="C30" s="122"/>
      <c r="D30" s="81"/>
      <c r="F30" s="94">
        <v>2040</v>
      </c>
      <c r="G30" s="101">
        <f t="shared" si="3"/>
        <v>1928649.4276263055</v>
      </c>
      <c r="H30" s="101">
        <f t="shared" si="1"/>
        <v>2124870.32379405</v>
      </c>
      <c r="I30" s="102">
        <f t="shared" si="0"/>
        <v>196220.89616774465</v>
      </c>
      <c r="J30" s="68">
        <f t="shared" si="2"/>
        <v>18</v>
      </c>
      <c r="M30" s="141"/>
      <c r="N30"/>
      <c r="O30" s="100"/>
      <c r="P30" s="100"/>
      <c r="Q30" s="100"/>
      <c r="R30" s="100"/>
    </row>
    <row r="31" spans="2:18" ht="12.75">
      <c r="B31" s="190" t="s">
        <v>30</v>
      </c>
      <c r="C31" s="191"/>
      <c r="D31" s="192"/>
      <c r="E31" s="123"/>
      <c r="F31" s="94">
        <v>2041</v>
      </c>
      <c r="G31" s="101">
        <f t="shared" si="3"/>
        <v>1928649.4276263055</v>
      </c>
      <c r="H31" s="101">
        <f t="shared" si="1"/>
        <v>2124870.32379405</v>
      </c>
      <c r="I31" s="102">
        <f t="shared" si="0"/>
        <v>196220.89616774465</v>
      </c>
      <c r="J31" s="68">
        <f t="shared" si="2"/>
        <v>19</v>
      </c>
      <c r="M31" s="141"/>
      <c r="N31"/>
      <c r="O31" s="100"/>
      <c r="P31" s="100"/>
      <c r="Q31" s="100"/>
      <c r="R31" s="100"/>
    </row>
    <row r="32" spans="2:18" ht="12.75">
      <c r="B32" s="115"/>
      <c r="C32" s="124"/>
      <c r="D32" s="125"/>
      <c r="E32" s="126"/>
      <c r="F32" s="94">
        <v>2042</v>
      </c>
      <c r="G32" s="101">
        <f t="shared" si="3"/>
        <v>1928649.4276263055</v>
      </c>
      <c r="H32" s="101">
        <f t="shared" si="1"/>
        <v>2124870.32379405</v>
      </c>
      <c r="I32" s="102">
        <f t="shared" si="0"/>
        <v>196220.89616774465</v>
      </c>
      <c r="J32" s="68">
        <f t="shared" si="2"/>
        <v>20</v>
      </c>
      <c r="M32" s="141"/>
      <c r="N32"/>
      <c r="O32" s="100"/>
      <c r="P32" s="100"/>
      <c r="Q32" s="100"/>
      <c r="R32" s="100"/>
    </row>
    <row r="33" spans="2:18" ht="12.75">
      <c r="B33" s="127" t="s">
        <v>34</v>
      </c>
      <c r="C33" s="124"/>
      <c r="D33" s="128"/>
      <c r="E33" s="89"/>
      <c r="F33" s="94">
        <v>2043</v>
      </c>
      <c r="G33" s="101">
        <f t="shared" si="3"/>
        <v>1928649.4276263055</v>
      </c>
      <c r="H33" s="101">
        <f t="shared" si="1"/>
        <v>2124870.32379405</v>
      </c>
      <c r="I33" s="102">
        <f t="shared" si="0"/>
        <v>196220.89616774465</v>
      </c>
      <c r="J33" s="68">
        <f t="shared" si="2"/>
        <v>21</v>
      </c>
      <c r="M33" s="141"/>
      <c r="N33"/>
      <c r="O33" s="100"/>
      <c r="P33" s="100"/>
      <c r="Q33" s="100"/>
      <c r="R33" s="100"/>
    </row>
    <row r="34" spans="2:18" ht="12.75">
      <c r="B34" s="129" t="s">
        <v>31</v>
      </c>
      <c r="C34" s="124"/>
      <c r="D34" s="128"/>
      <c r="E34" s="89"/>
      <c r="F34" s="94">
        <v>2044</v>
      </c>
      <c r="G34" s="101">
        <f t="shared" si="3"/>
        <v>1928649.4276263055</v>
      </c>
      <c r="H34" s="101">
        <f t="shared" si="1"/>
        <v>2124870.32379405</v>
      </c>
      <c r="I34" s="102">
        <f t="shared" si="0"/>
        <v>196220.89616774465</v>
      </c>
      <c r="J34" s="68">
        <f t="shared" si="2"/>
        <v>22</v>
      </c>
      <c r="M34"/>
      <c r="N34"/>
      <c r="O34" s="100"/>
      <c r="P34" s="100"/>
      <c r="Q34" s="100"/>
      <c r="R34" s="100"/>
    </row>
    <row r="35" spans="2:18" ht="12.75">
      <c r="B35" s="129"/>
      <c r="C35" s="124"/>
      <c r="D35" s="130"/>
      <c r="E35" s="89"/>
      <c r="F35" s="94">
        <v>2045</v>
      </c>
      <c r="G35" s="101">
        <f t="shared" si="3"/>
        <v>1928649.4276263055</v>
      </c>
      <c r="H35" s="101">
        <f t="shared" si="1"/>
        <v>2124870.32379405</v>
      </c>
      <c r="I35" s="102">
        <f t="shared" si="0"/>
        <v>196220.89616774465</v>
      </c>
      <c r="J35" s="68">
        <f t="shared" si="2"/>
        <v>23</v>
      </c>
      <c r="M35"/>
      <c r="N35"/>
      <c r="O35" s="100"/>
      <c r="P35" s="100"/>
      <c r="Q35" s="100"/>
      <c r="R35" s="100"/>
    </row>
    <row r="36" spans="2:15" ht="12.75">
      <c r="B36" s="127" t="s">
        <v>55</v>
      </c>
      <c r="C36" s="124"/>
      <c r="D36" s="128"/>
      <c r="E36" s="89"/>
      <c r="F36" s="94">
        <v>2046</v>
      </c>
      <c r="G36" s="101">
        <f t="shared" si="3"/>
        <v>1928649.4276263055</v>
      </c>
      <c r="H36" s="101">
        <f t="shared" si="1"/>
        <v>2124870.32379405</v>
      </c>
      <c r="I36" s="102">
        <f t="shared" si="0"/>
        <v>196220.89616774465</v>
      </c>
      <c r="J36" s="68">
        <f t="shared" si="2"/>
        <v>24</v>
      </c>
      <c r="M36" s="76"/>
      <c r="N36" s="76"/>
      <c r="O36" s="76"/>
    </row>
    <row r="37" spans="2:15" ht="12.75">
      <c r="B37" s="127" t="s">
        <v>52</v>
      </c>
      <c r="C37" s="124"/>
      <c r="D37" s="130"/>
      <c r="F37" s="94">
        <v>2047</v>
      </c>
      <c r="G37" s="101">
        <f t="shared" si="3"/>
        <v>1928649.4276263055</v>
      </c>
      <c r="H37" s="101">
        <f t="shared" si="1"/>
        <v>2124870.32379405</v>
      </c>
      <c r="I37" s="102">
        <f t="shared" si="0"/>
        <v>196220.89616774465</v>
      </c>
      <c r="J37" s="68">
        <f t="shared" si="2"/>
        <v>25</v>
      </c>
      <c r="M37" s="76"/>
      <c r="N37" s="76"/>
      <c r="O37" s="76"/>
    </row>
    <row r="38" spans="2:15" ht="12.75">
      <c r="B38" s="129" t="s">
        <v>51</v>
      </c>
      <c r="C38" s="124"/>
      <c r="D38" s="130"/>
      <c r="F38" s="94">
        <v>2048</v>
      </c>
      <c r="G38" s="101">
        <f t="shared" si="3"/>
        <v>1928649.4276263055</v>
      </c>
      <c r="H38" s="101">
        <f t="shared" si="1"/>
        <v>2124870.32379405</v>
      </c>
      <c r="I38" s="102">
        <f t="shared" si="0"/>
        <v>196220.89616774465</v>
      </c>
      <c r="J38" s="68">
        <f t="shared" si="2"/>
        <v>26</v>
      </c>
      <c r="M38" s="76"/>
      <c r="N38" s="76"/>
      <c r="O38" s="76"/>
    </row>
    <row r="39" spans="2:15" ht="12.75">
      <c r="B39" s="115"/>
      <c r="C39" s="131"/>
      <c r="D39" s="130"/>
      <c r="F39" s="94">
        <v>2049</v>
      </c>
      <c r="G39" s="101">
        <f t="shared" si="3"/>
        <v>1928649.4276263055</v>
      </c>
      <c r="H39" s="101">
        <f t="shared" si="1"/>
        <v>2124870.32379405</v>
      </c>
      <c r="I39" s="102">
        <f t="shared" si="0"/>
        <v>196220.89616774465</v>
      </c>
      <c r="J39" s="68">
        <f t="shared" si="2"/>
        <v>27</v>
      </c>
      <c r="M39" s="76"/>
      <c r="N39" s="76"/>
      <c r="O39" s="76"/>
    </row>
    <row r="40" spans="2:15" ht="12.75">
      <c r="B40" s="129" t="s">
        <v>32</v>
      </c>
      <c r="C40" s="131"/>
      <c r="D40" s="130"/>
      <c r="F40" s="94">
        <v>2050</v>
      </c>
      <c r="G40" s="101">
        <f t="shared" si="3"/>
        <v>1928649.4276263055</v>
      </c>
      <c r="H40" s="101">
        <f t="shared" si="1"/>
        <v>2124870.32379405</v>
      </c>
      <c r="I40" s="102">
        <f t="shared" si="0"/>
        <v>196220.89616774465</v>
      </c>
      <c r="J40" s="68">
        <f t="shared" si="2"/>
        <v>28</v>
      </c>
      <c r="M40" s="76"/>
      <c r="N40" s="76"/>
      <c r="O40" s="76"/>
    </row>
    <row r="41" spans="2:15" ht="12.75">
      <c r="B41" s="115"/>
      <c r="C41" s="131"/>
      <c r="D41" s="130"/>
      <c r="F41" s="94">
        <v>2051</v>
      </c>
      <c r="G41" s="101">
        <f t="shared" si="3"/>
        <v>1928649.4276263055</v>
      </c>
      <c r="H41" s="101">
        <v>0</v>
      </c>
      <c r="I41" s="102">
        <f t="shared" si="0"/>
        <v>-1928649.4276263055</v>
      </c>
      <c r="J41" s="68">
        <f t="shared" si="2"/>
        <v>29</v>
      </c>
      <c r="M41" s="76"/>
      <c r="N41" s="76"/>
      <c r="O41" s="76"/>
    </row>
    <row r="42" spans="2:15" ht="12.75">
      <c r="B42" s="115"/>
      <c r="C42" s="124"/>
      <c r="D42" s="130"/>
      <c r="F42" s="94">
        <v>2052</v>
      </c>
      <c r="G42" s="101">
        <f>G41</f>
        <v>1928649.4276263055</v>
      </c>
      <c r="H42" s="101">
        <v>0</v>
      </c>
      <c r="I42" s="102">
        <f t="shared" si="0"/>
        <v>-1928649.4276263055</v>
      </c>
      <c r="J42" s="68">
        <f t="shared" si="2"/>
        <v>30</v>
      </c>
      <c r="M42" s="76"/>
      <c r="N42" s="76"/>
      <c r="O42" s="76"/>
    </row>
    <row r="43" spans="2:15" ht="12.75">
      <c r="B43" s="132"/>
      <c r="C43" s="133"/>
      <c r="D43" s="134"/>
      <c r="F43" s="98"/>
      <c r="G43" s="135"/>
      <c r="H43" s="142"/>
      <c r="I43" s="136"/>
      <c r="M43" s="76"/>
      <c r="N43" s="76"/>
      <c r="O43" s="76"/>
    </row>
    <row r="44" spans="1:15" ht="12.75">
      <c r="A44" s="124"/>
      <c r="J44"/>
      <c r="M44" s="76"/>
      <c r="N44" s="76"/>
      <c r="O44" s="76"/>
    </row>
    <row r="45" spans="7:15" ht="12.75">
      <c r="G45" s="150"/>
      <c r="H45" s="150"/>
      <c r="I45" s="150"/>
      <c r="J45" s="150"/>
      <c r="M45" s="76"/>
      <c r="N45" s="76"/>
      <c r="O45" s="76"/>
    </row>
    <row r="46" spans="9:10" ht="12.75">
      <c r="I46" s="121"/>
      <c r="J46"/>
    </row>
    <row r="47" ht="12.75">
      <c r="J47"/>
    </row>
    <row r="48" ht="12.75">
      <c r="J48"/>
    </row>
    <row r="49" ht="12.75">
      <c r="J49"/>
    </row>
    <row r="50" spans="10:20" ht="12.75">
      <c r="J50"/>
      <c r="K50"/>
      <c r="L50"/>
      <c r="M50"/>
      <c r="N50"/>
      <c r="O50"/>
      <c r="P50"/>
      <c r="Q50"/>
      <c r="R50"/>
      <c r="S50"/>
      <c r="T50"/>
    </row>
    <row r="51" spans="10:20" ht="12.75">
      <c r="J51"/>
      <c r="K51"/>
      <c r="L51"/>
      <c r="M51"/>
      <c r="N51"/>
      <c r="O51"/>
      <c r="P51"/>
      <c r="Q51"/>
      <c r="R51"/>
      <c r="S51"/>
      <c r="T51"/>
    </row>
    <row r="52" spans="10:20" ht="12.75">
      <c r="J52"/>
      <c r="K52"/>
      <c r="L52"/>
      <c r="M52"/>
      <c r="N52"/>
      <c r="O52"/>
      <c r="P52"/>
      <c r="Q52"/>
      <c r="R52"/>
      <c r="S52"/>
      <c r="T52"/>
    </row>
    <row r="53" spans="10:20" ht="12.75">
      <c r="J53"/>
      <c r="K53"/>
      <c r="L53"/>
      <c r="M53"/>
      <c r="N53"/>
      <c r="O53"/>
      <c r="P53"/>
      <c r="Q53"/>
      <c r="R53"/>
      <c r="S53"/>
      <c r="T53"/>
    </row>
    <row r="54" spans="10:20" ht="12.75">
      <c r="J54"/>
      <c r="K54"/>
      <c r="L54"/>
      <c r="M54"/>
      <c r="N54"/>
      <c r="O54"/>
      <c r="P54"/>
      <c r="Q54"/>
      <c r="R54"/>
      <c r="S54"/>
      <c r="T54"/>
    </row>
    <row r="55" spans="10:20" ht="12.75">
      <c r="J55"/>
      <c r="K55"/>
      <c r="L55"/>
      <c r="M55"/>
      <c r="N55"/>
      <c r="O55"/>
      <c r="P55"/>
      <c r="Q55"/>
      <c r="R55"/>
      <c r="S55"/>
      <c r="T55"/>
    </row>
    <row r="56" spans="10:20" ht="12.75">
      <c r="J56"/>
      <c r="K56"/>
      <c r="L56"/>
      <c r="M56"/>
      <c r="N56"/>
      <c r="O56"/>
      <c r="P56"/>
      <c r="Q56"/>
      <c r="R56"/>
      <c r="S56"/>
      <c r="T56"/>
    </row>
    <row r="57" spans="10:20" ht="12.75">
      <c r="J57"/>
      <c r="K57"/>
      <c r="L57"/>
      <c r="M57"/>
      <c r="N57"/>
      <c r="O57"/>
      <c r="P57"/>
      <c r="Q57"/>
      <c r="R57"/>
      <c r="S57"/>
      <c r="T57"/>
    </row>
    <row r="58" spans="10:20" ht="12.75">
      <c r="J58"/>
      <c r="K58"/>
      <c r="L58"/>
      <c r="M58"/>
      <c r="N58"/>
      <c r="O58"/>
      <c r="P58"/>
      <c r="Q58"/>
      <c r="R58"/>
      <c r="S58"/>
      <c r="T58"/>
    </row>
    <row r="59" spans="10:20" ht="12.75">
      <c r="J59"/>
      <c r="K59"/>
      <c r="L59"/>
      <c r="M59"/>
      <c r="N59"/>
      <c r="O59"/>
      <c r="P59"/>
      <c r="Q59"/>
      <c r="R59"/>
      <c r="S59"/>
      <c r="T59"/>
    </row>
    <row r="60" spans="10:20" ht="12.75">
      <c r="J60"/>
      <c r="K60"/>
      <c r="L60"/>
      <c r="M60"/>
      <c r="N60"/>
      <c r="O60"/>
      <c r="P60"/>
      <c r="Q60"/>
      <c r="R60"/>
      <c r="S60"/>
      <c r="T60"/>
    </row>
    <row r="61" spans="10:20" ht="12.75">
      <c r="J61"/>
      <c r="K61"/>
      <c r="L61"/>
      <c r="M61"/>
      <c r="N61"/>
      <c r="O61"/>
      <c r="P61"/>
      <c r="Q61"/>
      <c r="R61"/>
      <c r="S61"/>
      <c r="T61"/>
    </row>
    <row r="62" spans="10:20" ht="12.75">
      <c r="J62"/>
      <c r="K62"/>
      <c r="L62"/>
      <c r="M62"/>
      <c r="N62"/>
      <c r="O62"/>
      <c r="P62"/>
      <c r="Q62"/>
      <c r="R62"/>
      <c r="S62"/>
      <c r="T62"/>
    </row>
    <row r="63" spans="10:20" ht="12.75">
      <c r="J63"/>
      <c r="K63"/>
      <c r="L63"/>
      <c r="M63"/>
      <c r="N63"/>
      <c r="O63"/>
      <c r="P63"/>
      <c r="Q63"/>
      <c r="R63"/>
      <c r="S63"/>
      <c r="T63"/>
    </row>
    <row r="64" spans="10:20" ht="12.75">
      <c r="J64"/>
      <c r="K64"/>
      <c r="L64"/>
      <c r="M64"/>
      <c r="N64"/>
      <c r="O64"/>
      <c r="P64"/>
      <c r="Q64"/>
      <c r="R64"/>
      <c r="S64"/>
      <c r="T64"/>
    </row>
    <row r="65" spans="10:20" ht="12.75">
      <c r="J65"/>
      <c r="K65"/>
      <c r="L65"/>
      <c r="M65"/>
      <c r="N65"/>
      <c r="O65"/>
      <c r="P65"/>
      <c r="Q65"/>
      <c r="R65"/>
      <c r="S65"/>
      <c r="T65"/>
    </row>
    <row r="66" spans="6:20" ht="12.75">
      <c r="F66" s="137"/>
      <c r="G66" s="138"/>
      <c r="J66"/>
      <c r="K66"/>
      <c r="L66"/>
      <c r="M66"/>
      <c r="N66"/>
      <c r="O66"/>
      <c r="P66"/>
      <c r="Q66"/>
      <c r="R66"/>
      <c r="S66"/>
      <c r="T66"/>
    </row>
    <row r="67" spans="10:20" ht="12.75">
      <c r="J67"/>
      <c r="K67"/>
      <c r="L67"/>
      <c r="M67"/>
      <c r="N67"/>
      <c r="O67"/>
      <c r="P67"/>
      <c r="Q67"/>
      <c r="R67"/>
      <c r="S67"/>
      <c r="T67"/>
    </row>
    <row r="68" spans="10:20" ht="12.75">
      <c r="J68"/>
      <c r="K68"/>
      <c r="L68"/>
      <c r="M68"/>
      <c r="N68"/>
      <c r="O68"/>
      <c r="P68"/>
      <c r="Q68"/>
      <c r="R68"/>
      <c r="S68"/>
      <c r="T68"/>
    </row>
    <row r="69" spans="8:20" ht="12.75">
      <c r="H69" s="139"/>
      <c r="J69"/>
      <c r="K69"/>
      <c r="L69"/>
      <c r="M69"/>
      <c r="N69"/>
      <c r="O69"/>
      <c r="P69"/>
      <c r="Q69"/>
      <c r="R69"/>
      <c r="S69"/>
      <c r="T69"/>
    </row>
    <row r="70" spans="10:20" ht="12.75">
      <c r="J70"/>
      <c r="K70"/>
      <c r="L70"/>
      <c r="M70"/>
      <c r="N70"/>
      <c r="O70"/>
      <c r="P70"/>
      <c r="Q70"/>
      <c r="R70"/>
      <c r="S70"/>
      <c r="T70"/>
    </row>
    <row r="71" spans="10:20" ht="12.75">
      <c r="J71"/>
      <c r="K71"/>
      <c r="L71"/>
      <c r="M71"/>
      <c r="N71"/>
      <c r="O71"/>
      <c r="P71"/>
      <c r="Q71"/>
      <c r="R71"/>
      <c r="S71"/>
      <c r="T71"/>
    </row>
    <row r="72" spans="10:20" ht="12.75">
      <c r="J72"/>
      <c r="K72"/>
      <c r="L72"/>
      <c r="M72"/>
      <c r="N72"/>
      <c r="O72"/>
      <c r="P72"/>
      <c r="Q72"/>
      <c r="R72"/>
      <c r="S72"/>
      <c r="T72"/>
    </row>
    <row r="73" spans="10:20" ht="12.75">
      <c r="J73"/>
      <c r="K73"/>
      <c r="L73"/>
      <c r="M73"/>
      <c r="N73"/>
      <c r="O73"/>
      <c r="P73"/>
      <c r="Q73"/>
      <c r="R73"/>
      <c r="S73"/>
      <c r="T73"/>
    </row>
    <row r="74" spans="10:20" ht="12.75">
      <c r="J74"/>
      <c r="K74"/>
      <c r="L74"/>
      <c r="M74"/>
      <c r="N74"/>
      <c r="O74"/>
      <c r="P74"/>
      <c r="Q74"/>
      <c r="R74"/>
      <c r="S74"/>
      <c r="T74"/>
    </row>
    <row r="75" spans="10:20" ht="12.75">
      <c r="J75"/>
      <c r="K75"/>
      <c r="L75"/>
      <c r="M75"/>
      <c r="N75"/>
      <c r="O75"/>
      <c r="P75"/>
      <c r="Q75"/>
      <c r="R75"/>
      <c r="S75"/>
      <c r="T75"/>
    </row>
    <row r="76" spans="10:20" ht="12.75">
      <c r="J76"/>
      <c r="K76"/>
      <c r="L76"/>
      <c r="M76"/>
      <c r="N76"/>
      <c r="O76"/>
      <c r="P76"/>
      <c r="Q76"/>
      <c r="R76"/>
      <c r="S76"/>
      <c r="T76"/>
    </row>
    <row r="77" spans="10:20" ht="12.75">
      <c r="J77"/>
      <c r="K77"/>
      <c r="L77"/>
      <c r="M77"/>
      <c r="N77"/>
      <c r="O77"/>
      <c r="P77"/>
      <c r="Q77"/>
      <c r="R77"/>
      <c r="S77"/>
      <c r="T77"/>
    </row>
    <row r="78" spans="10:20" ht="12.75">
      <c r="J78"/>
      <c r="K78"/>
      <c r="L78"/>
      <c r="M78"/>
      <c r="N78"/>
      <c r="O78"/>
      <c r="P78"/>
      <c r="Q78"/>
      <c r="R78"/>
      <c r="S78"/>
      <c r="T78"/>
    </row>
    <row r="79" spans="10:20" ht="12.75">
      <c r="J79"/>
      <c r="K79"/>
      <c r="L79"/>
      <c r="M79"/>
      <c r="N79"/>
      <c r="O79"/>
      <c r="P79"/>
      <c r="Q79"/>
      <c r="R79"/>
      <c r="S79"/>
      <c r="T79"/>
    </row>
    <row r="80" spans="10:20" ht="12.75">
      <c r="J80"/>
      <c r="K80"/>
      <c r="L80"/>
      <c r="M80"/>
      <c r="N80"/>
      <c r="O80"/>
      <c r="P80"/>
      <c r="Q80"/>
      <c r="R80"/>
      <c r="S80"/>
      <c r="T80"/>
    </row>
    <row r="81" spans="10:20" ht="12.75">
      <c r="J81"/>
      <c r="K81"/>
      <c r="L81"/>
      <c r="M81"/>
      <c r="N81"/>
      <c r="O81"/>
      <c r="P81"/>
      <c r="Q81"/>
      <c r="R81"/>
      <c r="S81"/>
      <c r="T81"/>
    </row>
    <row r="82" spans="10:20" ht="12.75">
      <c r="J82"/>
      <c r="K82"/>
      <c r="L82"/>
      <c r="M82"/>
      <c r="N82"/>
      <c r="O82"/>
      <c r="P82"/>
      <c r="Q82"/>
      <c r="R82"/>
      <c r="S82"/>
      <c r="T82"/>
    </row>
    <row r="83" spans="10:20" ht="12.75">
      <c r="J83"/>
      <c r="K83"/>
      <c r="L83"/>
      <c r="M83"/>
      <c r="N83"/>
      <c r="O83"/>
      <c r="P83"/>
      <c r="Q83"/>
      <c r="R83"/>
      <c r="S83"/>
      <c r="T83"/>
    </row>
    <row r="84" spans="10:20" ht="12.75">
      <c r="J84"/>
      <c r="K84"/>
      <c r="L84"/>
      <c r="M84"/>
      <c r="N84"/>
      <c r="O84"/>
      <c r="P84"/>
      <c r="Q84"/>
      <c r="R84"/>
      <c r="S84"/>
      <c r="T84"/>
    </row>
    <row r="85" spans="10:20" ht="12.75">
      <c r="J85"/>
      <c r="K85"/>
      <c r="L85"/>
      <c r="M85"/>
      <c r="N85"/>
      <c r="O85"/>
      <c r="P85"/>
      <c r="Q85"/>
      <c r="R85"/>
      <c r="S85"/>
      <c r="T85"/>
    </row>
    <row r="86" spans="10:20" ht="12.75">
      <c r="J86"/>
      <c r="K86"/>
      <c r="L86"/>
      <c r="M86"/>
      <c r="N86"/>
      <c r="O86"/>
      <c r="P86"/>
      <c r="Q86"/>
      <c r="R86"/>
      <c r="S86"/>
      <c r="T86"/>
    </row>
    <row r="87" spans="10:20" ht="12.75">
      <c r="J87"/>
      <c r="K87"/>
      <c r="L87"/>
      <c r="M87"/>
      <c r="N87"/>
      <c r="O87"/>
      <c r="P87"/>
      <c r="Q87"/>
      <c r="R87"/>
      <c r="S87"/>
      <c r="T87"/>
    </row>
    <row r="88" spans="10:20" ht="12.75">
      <c r="J88"/>
      <c r="K88"/>
      <c r="L88"/>
      <c r="M88"/>
      <c r="N88"/>
      <c r="O88"/>
      <c r="P88"/>
      <c r="Q88"/>
      <c r="R88"/>
      <c r="S88"/>
      <c r="T88"/>
    </row>
    <row r="89" spans="10:20" ht="12.75">
      <c r="J89"/>
      <c r="K89"/>
      <c r="L89"/>
      <c r="M89"/>
      <c r="N89"/>
      <c r="O89"/>
      <c r="P89"/>
      <c r="Q89"/>
      <c r="R89"/>
      <c r="S89"/>
      <c r="T89"/>
    </row>
    <row r="90" spans="10:20" ht="12.75">
      <c r="J90"/>
      <c r="K90"/>
      <c r="L90"/>
      <c r="M90"/>
      <c r="N90"/>
      <c r="O90"/>
      <c r="P90"/>
      <c r="Q90"/>
      <c r="R90"/>
      <c r="S90"/>
      <c r="T90"/>
    </row>
    <row r="91" spans="10:20" ht="12.75">
      <c r="J91"/>
      <c r="K91"/>
      <c r="L91"/>
      <c r="M91"/>
      <c r="N91"/>
      <c r="O91"/>
      <c r="P91"/>
      <c r="Q91"/>
      <c r="R91"/>
      <c r="S91"/>
      <c r="T91"/>
    </row>
    <row r="92" spans="10:20" ht="12.75">
      <c r="J92"/>
      <c r="K92"/>
      <c r="L92"/>
      <c r="M92"/>
      <c r="N92"/>
      <c r="O92"/>
      <c r="P92"/>
      <c r="Q92"/>
      <c r="R92"/>
      <c r="S92"/>
      <c r="T92"/>
    </row>
    <row r="93" spans="10:20" ht="12.75">
      <c r="J93"/>
      <c r="K93"/>
      <c r="L93"/>
      <c r="M93"/>
      <c r="N93"/>
      <c r="O93"/>
      <c r="P93"/>
      <c r="Q93"/>
      <c r="R93"/>
      <c r="S93"/>
      <c r="T93"/>
    </row>
    <row r="94" spans="10:20" ht="12.75">
      <c r="J94"/>
      <c r="K94"/>
      <c r="L94"/>
      <c r="M94"/>
      <c r="N94"/>
      <c r="O94"/>
      <c r="P94"/>
      <c r="Q94"/>
      <c r="R94"/>
      <c r="S94"/>
      <c r="T94"/>
    </row>
    <row r="95" spans="10:20" ht="12.75">
      <c r="J95"/>
      <c r="K95"/>
      <c r="L95"/>
      <c r="M95"/>
      <c r="N95"/>
      <c r="O95"/>
      <c r="P95"/>
      <c r="Q95"/>
      <c r="R95"/>
      <c r="S95"/>
      <c r="T95"/>
    </row>
    <row r="96" spans="10:20" ht="12.75">
      <c r="J96"/>
      <c r="K96"/>
      <c r="L96"/>
      <c r="M96"/>
      <c r="N96"/>
      <c r="O96"/>
      <c r="P96"/>
      <c r="Q96"/>
      <c r="R96"/>
      <c r="S96"/>
      <c r="T96"/>
    </row>
    <row r="97" spans="10:20" ht="12.75">
      <c r="J97"/>
      <c r="K97"/>
      <c r="L97"/>
      <c r="M97"/>
      <c r="N97"/>
      <c r="O97"/>
      <c r="P97"/>
      <c r="Q97"/>
      <c r="R97"/>
      <c r="S97"/>
      <c r="T97"/>
    </row>
    <row r="98" spans="10:20" ht="12.75">
      <c r="J98"/>
      <c r="K98"/>
      <c r="L98"/>
      <c r="M98"/>
      <c r="N98"/>
      <c r="O98"/>
      <c r="P98"/>
      <c r="Q98"/>
      <c r="R98"/>
      <c r="S98"/>
      <c r="T98"/>
    </row>
    <row r="99" spans="10:20" ht="12.75">
      <c r="J99"/>
      <c r="K99"/>
      <c r="L99"/>
      <c r="M99"/>
      <c r="N99"/>
      <c r="O99"/>
      <c r="P99"/>
      <c r="Q99"/>
      <c r="R99"/>
      <c r="S99"/>
      <c r="T99"/>
    </row>
    <row r="100" spans="10:20" ht="12.75">
      <c r="J100"/>
      <c r="K100"/>
      <c r="L100"/>
      <c r="M100"/>
      <c r="N100"/>
      <c r="O100"/>
      <c r="P100"/>
      <c r="Q100"/>
      <c r="R100"/>
      <c r="S100"/>
      <c r="T100"/>
    </row>
    <row r="101" spans="10:20" ht="12.75">
      <c r="J101"/>
      <c r="K101"/>
      <c r="L101"/>
      <c r="M101"/>
      <c r="N101"/>
      <c r="O101"/>
      <c r="P101"/>
      <c r="Q101"/>
      <c r="R101"/>
      <c r="S101"/>
      <c r="T101"/>
    </row>
    <row r="102" spans="10:20" ht="12.75">
      <c r="J102"/>
      <c r="K102"/>
      <c r="L102"/>
      <c r="M102"/>
      <c r="N102"/>
      <c r="O102"/>
      <c r="P102"/>
      <c r="Q102"/>
      <c r="R102"/>
      <c r="S102"/>
      <c r="T102"/>
    </row>
    <row r="103" spans="10:20" ht="12.75">
      <c r="J103"/>
      <c r="K103"/>
      <c r="L103"/>
      <c r="M103"/>
      <c r="N103"/>
      <c r="O103"/>
      <c r="P103"/>
      <c r="Q103"/>
      <c r="R103"/>
      <c r="S103"/>
      <c r="T103"/>
    </row>
    <row r="104" spans="10:20" ht="12.75">
      <c r="J104"/>
      <c r="K104"/>
      <c r="L104"/>
      <c r="M104"/>
      <c r="N104"/>
      <c r="O104"/>
      <c r="P104"/>
      <c r="Q104"/>
      <c r="R104"/>
      <c r="S104"/>
      <c r="T104"/>
    </row>
    <row r="105" spans="10:20" ht="12.75">
      <c r="J105"/>
      <c r="K105"/>
      <c r="L105"/>
      <c r="M105"/>
      <c r="N105"/>
      <c r="O105"/>
      <c r="P105"/>
      <c r="Q105"/>
      <c r="R105"/>
      <c r="S105"/>
      <c r="T105"/>
    </row>
    <row r="106" spans="10:20" ht="12.75">
      <c r="J106"/>
      <c r="K106"/>
      <c r="L106"/>
      <c r="M106"/>
      <c r="N106"/>
      <c r="O106"/>
      <c r="P106"/>
      <c r="Q106"/>
      <c r="R106"/>
      <c r="S106"/>
      <c r="T106"/>
    </row>
    <row r="107" spans="10:20" ht="12.75">
      <c r="J107"/>
      <c r="K107"/>
      <c r="L107"/>
      <c r="M107"/>
      <c r="N107"/>
      <c r="O107"/>
      <c r="P107"/>
      <c r="Q107"/>
      <c r="R107"/>
      <c r="S107"/>
      <c r="T107"/>
    </row>
    <row r="108" spans="10:20" ht="12.75">
      <c r="J108"/>
      <c r="K108"/>
      <c r="L108"/>
      <c r="M108"/>
      <c r="N108"/>
      <c r="O108"/>
      <c r="P108"/>
      <c r="Q108"/>
      <c r="R108"/>
      <c r="S108"/>
      <c r="T108"/>
    </row>
    <row r="109" spans="10:20" ht="12.75">
      <c r="J109"/>
      <c r="K109"/>
      <c r="L109"/>
      <c r="M109"/>
      <c r="N109"/>
      <c r="O109"/>
      <c r="P109"/>
      <c r="Q109"/>
      <c r="R109"/>
      <c r="S109"/>
      <c r="T109"/>
    </row>
    <row r="110" spans="10:20" ht="12.75">
      <c r="J110"/>
      <c r="K110"/>
      <c r="L110"/>
      <c r="M110"/>
      <c r="N110"/>
      <c r="O110"/>
      <c r="P110"/>
      <c r="Q110"/>
      <c r="R110"/>
      <c r="S110"/>
      <c r="T110"/>
    </row>
    <row r="111" spans="10:20" ht="12.75">
      <c r="J111"/>
      <c r="K111"/>
      <c r="L111"/>
      <c r="M111"/>
      <c r="N111"/>
      <c r="O111"/>
      <c r="P111"/>
      <c r="Q111"/>
      <c r="R111"/>
      <c r="S111"/>
      <c r="T111"/>
    </row>
    <row r="112" spans="10:20" ht="12.75">
      <c r="J112"/>
      <c r="K112"/>
      <c r="L112"/>
      <c r="M112"/>
      <c r="N112"/>
      <c r="O112"/>
      <c r="P112"/>
      <c r="Q112"/>
      <c r="R112"/>
      <c r="S112"/>
      <c r="T112"/>
    </row>
    <row r="113" spans="10:20" ht="12.75">
      <c r="J113"/>
      <c r="K113"/>
      <c r="L113"/>
      <c r="M113"/>
      <c r="N113"/>
      <c r="O113"/>
      <c r="P113"/>
      <c r="Q113"/>
      <c r="R113"/>
      <c r="S113"/>
      <c r="T113"/>
    </row>
    <row r="114" spans="10:20" ht="12.75">
      <c r="J114"/>
      <c r="K114"/>
      <c r="L114"/>
      <c r="M114"/>
      <c r="N114"/>
      <c r="O114"/>
      <c r="P114"/>
      <c r="Q114"/>
      <c r="R114"/>
      <c r="S114"/>
      <c r="T114"/>
    </row>
    <row r="115" spans="10:20" ht="12.75">
      <c r="J115"/>
      <c r="K115"/>
      <c r="L115"/>
      <c r="M115"/>
      <c r="N115"/>
      <c r="O115"/>
      <c r="P115"/>
      <c r="Q115"/>
      <c r="R115"/>
      <c r="S115"/>
      <c r="T115"/>
    </row>
    <row r="116" spans="10:20" ht="12.75">
      <c r="J116"/>
      <c r="K116"/>
      <c r="L116"/>
      <c r="M116"/>
      <c r="N116"/>
      <c r="O116"/>
      <c r="P116"/>
      <c r="Q116"/>
      <c r="R116"/>
      <c r="S116"/>
      <c r="T116"/>
    </row>
    <row r="117" spans="10:20" ht="12.75">
      <c r="J117"/>
      <c r="K117"/>
      <c r="L117"/>
      <c r="M117"/>
      <c r="N117"/>
      <c r="O117"/>
      <c r="P117"/>
      <c r="Q117"/>
      <c r="R117"/>
      <c r="S117"/>
      <c r="T117"/>
    </row>
    <row r="118" spans="10:20" ht="12.75">
      <c r="J118"/>
      <c r="K118"/>
      <c r="L118"/>
      <c r="M118"/>
      <c r="N118"/>
      <c r="O118"/>
      <c r="P118"/>
      <c r="Q118"/>
      <c r="R118"/>
      <c r="S118"/>
      <c r="T118"/>
    </row>
    <row r="119" spans="10:20" ht="12.75">
      <c r="J119"/>
      <c r="K119"/>
      <c r="L119"/>
      <c r="M119"/>
      <c r="N119"/>
      <c r="O119"/>
      <c r="P119"/>
      <c r="Q119"/>
      <c r="R119"/>
      <c r="S119"/>
      <c r="T119"/>
    </row>
    <row r="120" spans="10:20" ht="12.75">
      <c r="J120"/>
      <c r="K120"/>
      <c r="L120"/>
      <c r="M120"/>
      <c r="N120"/>
      <c r="O120"/>
      <c r="P120"/>
      <c r="Q120"/>
      <c r="R120"/>
      <c r="S120"/>
      <c r="T120"/>
    </row>
    <row r="121" spans="10:20" ht="12.75">
      <c r="J121"/>
      <c r="K121"/>
      <c r="L121"/>
      <c r="M121"/>
      <c r="N121"/>
      <c r="O121"/>
      <c r="P121"/>
      <c r="Q121"/>
      <c r="R121"/>
      <c r="S121"/>
      <c r="T121"/>
    </row>
    <row r="122" spans="10:20" ht="12.75">
      <c r="J122"/>
      <c r="K122"/>
      <c r="L122"/>
      <c r="M122"/>
      <c r="N122"/>
      <c r="O122"/>
      <c r="P122"/>
      <c r="Q122"/>
      <c r="R122"/>
      <c r="S122"/>
      <c r="T122"/>
    </row>
    <row r="123" spans="10:20" ht="12.75">
      <c r="J123"/>
      <c r="K123"/>
      <c r="L123"/>
      <c r="M123"/>
      <c r="N123"/>
      <c r="O123"/>
      <c r="P123"/>
      <c r="Q123"/>
      <c r="R123"/>
      <c r="S123"/>
      <c r="T123"/>
    </row>
    <row r="124" spans="10:20" ht="12.75">
      <c r="J124"/>
      <c r="K124"/>
      <c r="L124"/>
      <c r="M124"/>
      <c r="N124"/>
      <c r="O124"/>
      <c r="P124"/>
      <c r="Q124"/>
      <c r="R124"/>
      <c r="S124"/>
      <c r="T124"/>
    </row>
    <row r="125" spans="10:20" ht="12.75">
      <c r="J125"/>
      <c r="K125"/>
      <c r="L125"/>
      <c r="M125"/>
      <c r="N125"/>
      <c r="O125"/>
      <c r="P125"/>
      <c r="Q125"/>
      <c r="R125"/>
      <c r="S125"/>
      <c r="T125"/>
    </row>
    <row r="126" spans="10:20" ht="12.75">
      <c r="J126"/>
      <c r="K126"/>
      <c r="L126"/>
      <c r="M126"/>
      <c r="N126"/>
      <c r="O126"/>
      <c r="P126"/>
      <c r="Q126"/>
      <c r="R126"/>
      <c r="S126"/>
      <c r="T126"/>
    </row>
    <row r="127" spans="10:20" ht="12.75">
      <c r="J127"/>
      <c r="K127"/>
      <c r="L127"/>
      <c r="M127"/>
      <c r="N127"/>
      <c r="O127"/>
      <c r="P127"/>
      <c r="Q127"/>
      <c r="R127"/>
      <c r="S127"/>
      <c r="T127"/>
    </row>
    <row r="128" spans="10:20" ht="12.75">
      <c r="J128"/>
      <c r="K128"/>
      <c r="L128"/>
      <c r="M128"/>
      <c r="N128"/>
      <c r="O128"/>
      <c r="P128"/>
      <c r="Q128"/>
      <c r="R128"/>
      <c r="S128"/>
      <c r="T128"/>
    </row>
    <row r="129" spans="10:20" ht="12.75">
      <c r="J129"/>
      <c r="K129"/>
      <c r="L129"/>
      <c r="M129"/>
      <c r="N129"/>
      <c r="O129"/>
      <c r="P129"/>
      <c r="Q129"/>
      <c r="R129"/>
      <c r="S129"/>
      <c r="T129"/>
    </row>
    <row r="130" spans="10:20" ht="12.75">
      <c r="J130"/>
      <c r="K130"/>
      <c r="L130"/>
      <c r="M130"/>
      <c r="N130"/>
      <c r="O130"/>
      <c r="P130"/>
      <c r="Q130"/>
      <c r="R130"/>
      <c r="S130"/>
      <c r="T130"/>
    </row>
    <row r="131" spans="10:20" ht="12.75">
      <c r="J131"/>
      <c r="K131"/>
      <c r="L131"/>
      <c r="M131"/>
      <c r="N131"/>
      <c r="O131"/>
      <c r="P131"/>
      <c r="Q131"/>
      <c r="R131"/>
      <c r="S131"/>
      <c r="T131"/>
    </row>
    <row r="132" spans="10:20" ht="12.75">
      <c r="J132"/>
      <c r="K132"/>
      <c r="L132"/>
      <c r="M132"/>
      <c r="N132"/>
      <c r="O132"/>
      <c r="P132"/>
      <c r="Q132"/>
      <c r="R132"/>
      <c r="S132"/>
      <c r="T132"/>
    </row>
    <row r="133" spans="10:20" ht="12.75">
      <c r="J133"/>
      <c r="K133"/>
      <c r="L133"/>
      <c r="M133"/>
      <c r="N133"/>
      <c r="O133"/>
      <c r="P133"/>
      <c r="Q133"/>
      <c r="R133"/>
      <c r="S133"/>
      <c r="T133"/>
    </row>
    <row r="134" spans="10:20" ht="12.75">
      <c r="J134"/>
      <c r="K134"/>
      <c r="L134"/>
      <c r="M134"/>
      <c r="N134"/>
      <c r="O134"/>
      <c r="P134"/>
      <c r="Q134"/>
      <c r="R134"/>
      <c r="S134"/>
      <c r="T134"/>
    </row>
    <row r="135" spans="10:20" ht="12.75">
      <c r="J135"/>
      <c r="K135"/>
      <c r="L135"/>
      <c r="M135"/>
      <c r="N135"/>
      <c r="O135"/>
      <c r="P135"/>
      <c r="Q135"/>
      <c r="R135"/>
      <c r="S135"/>
      <c r="T135"/>
    </row>
    <row r="136" spans="10:20" ht="12.75">
      <c r="J136"/>
      <c r="K136"/>
      <c r="L136"/>
      <c r="M136"/>
      <c r="N136"/>
      <c r="O136"/>
      <c r="P136"/>
      <c r="Q136"/>
      <c r="R136"/>
      <c r="S136"/>
      <c r="T136"/>
    </row>
    <row r="137" spans="10:20" ht="12.75">
      <c r="J137"/>
      <c r="K137"/>
      <c r="L137"/>
      <c r="M137"/>
      <c r="N137"/>
      <c r="O137"/>
      <c r="P137"/>
      <c r="Q137"/>
      <c r="R137"/>
      <c r="S137"/>
      <c r="T137"/>
    </row>
    <row r="138" spans="10:20" ht="12.75">
      <c r="J138"/>
      <c r="K138"/>
      <c r="L138"/>
      <c r="M138"/>
      <c r="N138"/>
      <c r="O138"/>
      <c r="P138"/>
      <c r="Q138"/>
      <c r="R138"/>
      <c r="S138"/>
      <c r="T138"/>
    </row>
  </sheetData>
  <mergeCells count="5">
    <mergeCell ref="B2:I2"/>
    <mergeCell ref="B3:I3"/>
    <mergeCell ref="F7:I7"/>
    <mergeCell ref="N8:O8"/>
    <mergeCell ref="B31:D31"/>
  </mergeCells>
  <printOptions horizontalCentered="1" verticalCentered="1"/>
  <pageMargins left="0.75" right="0.75" top="0.75" bottom="0.75" header="0.5" footer="0.5"/>
  <pageSetup fitToHeight="1" fitToWidth="1" horizontalDpi="600" verticalDpi="600" orientation="portrait" scale="81" r:id="rId1"/>
  <headerFooter alignWithMargins="0">
    <oddHeader>&amp;R&amp;D  &amp;T</oddHeader>
    <oddFooter>&amp;R&amp;F  &amp;A</oddFooter>
  </headerFooter>
  <ignoredErrors>
    <ignoredError sqref="H13" 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71F0C0F611B4429E193719A16F2C75" ma:contentTypeVersion="8" ma:contentTypeDescription="Create a new document." ma:contentTypeScope="" ma:versionID="84ca72944e25deffa490d048893de102">
  <xsd:schema xmlns:xsd="http://www.w3.org/2001/XMLSchema" xmlns:xs="http://www.w3.org/2001/XMLSchema" xmlns:p="http://schemas.microsoft.com/office/2006/metadata/properties" xmlns:ns2="92810d9f-85a8-4947-9fd6-c4bbade4f97f" xmlns:ns3="9cbac090-067b-4a33-b0e0-69bfbc2148ee" targetNamespace="http://schemas.microsoft.com/office/2006/metadata/properties" ma:root="true" ma:fieldsID="2314ce8b70a4822e691d0f318f153099" ns2:_="" ns3:_="">
    <xsd:import namespace="92810d9f-85a8-4947-9fd6-c4bbade4f97f"/>
    <xsd:import namespace="9cbac090-067b-4a33-b0e0-69bfbc2148e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10d9f-85a8-4947-9fd6-c4bbade4f9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bac090-067b-4a33-b0e0-69bfbc2148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>https://kcmicrosoftonlinecom-2.sharepoint.microsoftonline.com/_cts/Document/doc.docx</xsnLocation>
  <cached>True</cached>
  <openByDefault>False</openByDefault>
  <xsnScope>https://kcmicrosoftonlinecom-2.sharepoint.microsoftonline.com</xsnScope>
</customXsn>
</file>

<file path=customXml/itemProps1.xml><?xml version="1.0" encoding="utf-8"?>
<ds:datastoreItem xmlns:ds="http://schemas.openxmlformats.org/officeDocument/2006/customXml" ds:itemID="{4218D07C-AE74-4600-9337-59A0AFCC87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E496C5-5AD4-4ECA-ACE7-7D1994B18631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92810d9f-85a8-4947-9fd6-c4bbade4f97f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cbac090-067b-4a33-b0e0-69bfbc2148e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08EC9C9-F6CB-495D-8A03-B2AA656CE8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810d9f-85a8-4947-9fd6-c4bbade4f97f"/>
    <ds:schemaRef ds:uri="9cbac090-067b-4a33-b0e0-69bfbc2148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8B31716-8329-46CE-9745-906BDB3CD25D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BARUSOS</dc:creator>
  <cp:keywords/>
  <dc:description/>
  <cp:lastModifiedBy>Masuo, Janet</cp:lastModifiedBy>
  <cp:lastPrinted>2019-11-16T01:28:21Z</cp:lastPrinted>
  <dcterms:created xsi:type="dcterms:W3CDTF">2015-06-05T18:48:44Z</dcterms:created>
  <dcterms:modified xsi:type="dcterms:W3CDTF">2020-05-13T14:29:17Z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0x010100B371F0C0F611B4429E193719A16F2C75</vt:lpwstr>
  </property>
</Properties>
</file>