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<sst xmlns="http://schemas.openxmlformats.org/spreadsheetml/2006/main" count="100" uniqueCount="86">
  <si>
    <t xml:space="preserve"> </t>
  </si>
  <si>
    <t>Fund</t>
  </si>
  <si>
    <t>Project</t>
  </si>
  <si>
    <t>Description</t>
  </si>
  <si>
    <t>0B1405</t>
  </si>
  <si>
    <t>P25000</t>
  </si>
  <si>
    <t>P28000</t>
  </si>
  <si>
    <t>D12802</t>
  </si>
  <si>
    <t xml:space="preserve">      Total Fund 3292</t>
  </si>
  <si>
    <t xml:space="preserve">               Total Fund 3522</t>
  </si>
  <si>
    <t>0F1095</t>
  </si>
  <si>
    <t xml:space="preserve">URBAN SHRP               </t>
  </si>
  <si>
    <t>0E1871</t>
  </si>
  <si>
    <t>MILL CREEK TRIB 053 IMROV</t>
  </si>
  <si>
    <t xml:space="preserve">RURAL OPPORTUNITY FUND   </t>
  </si>
  <si>
    <t>WRIA9 ECOSYSTEM RESTORATN</t>
  </si>
  <si>
    <t xml:space="preserve">GRNT-KANASKET PHASE 3    </t>
  </si>
  <si>
    <t>0K1871</t>
  </si>
  <si>
    <t xml:space="preserve">O.O. DENNY PRK BLKHD REM </t>
  </si>
  <si>
    <t>0A1798</t>
  </si>
  <si>
    <t xml:space="preserve">RURAL SHRP               </t>
  </si>
  <si>
    <t xml:space="preserve">SWM CIP NONBOND DEFAULT  </t>
  </si>
  <si>
    <t xml:space="preserve">SNOQ APD AG BMP          </t>
  </si>
  <si>
    <t xml:space="preserve">WESTHILL DRAIN PROJ      </t>
  </si>
  <si>
    <t>P20000</t>
  </si>
  <si>
    <t xml:space="preserve">PUBLIC SAFETY/PROPERTY   </t>
  </si>
  <si>
    <t>SMALL HABITAT RESTORATION</t>
  </si>
  <si>
    <t>P29100</t>
  </si>
  <si>
    <t>SUPPORT TO OTHER AGENCIES</t>
  </si>
  <si>
    <t>0A1767</t>
  </si>
  <si>
    <t xml:space="preserve">DES MOINES CK BASIN COOP </t>
  </si>
  <si>
    <t>2A1505</t>
  </si>
  <si>
    <t>AUBURN NARROWS MITIGATION</t>
  </si>
  <si>
    <t>86316F</t>
  </si>
  <si>
    <t>WTD MADSEN CR LWD/BOULDER</t>
  </si>
  <si>
    <t>P22000</t>
  </si>
  <si>
    <t>AG DRAINAGE ASSISTANCE</t>
  </si>
  <si>
    <t>P24001</t>
  </si>
  <si>
    <t>WRIA 8 GRANT CONTINGENCY</t>
  </si>
  <si>
    <t>P25001</t>
  </si>
  <si>
    <t>WRIA 9 GRANT CONTINGENCY</t>
  </si>
  <si>
    <t>P27001</t>
  </si>
  <si>
    <t>VASHON GRANT CONTINGENCY</t>
  </si>
  <si>
    <t>352218</t>
  </si>
  <si>
    <t xml:space="preserve">INTERURBAN NORTH-NONBOND </t>
  </si>
  <si>
    <t>3522GC</t>
  </si>
  <si>
    <t>D03522</t>
  </si>
  <si>
    <t>352000</t>
  </si>
  <si>
    <t>352406</t>
  </si>
  <si>
    <t xml:space="preserve">OS GRANT CONTINGENCY     </t>
  </si>
  <si>
    <t>OS NONBOND COUNTY DEFAULT</t>
  </si>
  <si>
    <t>NEWAUKUM CR - ACQUISITION</t>
  </si>
  <si>
    <t xml:space="preserve">FINANCE DEPT FUND CHARGE </t>
  </si>
  <si>
    <t xml:space="preserve">MIDDLE GREEN RIVER BASIN </t>
  </si>
  <si>
    <t>352306</t>
  </si>
  <si>
    <t xml:space="preserve">CEDAR RIVER HCP GRANT    </t>
  </si>
  <si>
    <t>352321</t>
  </si>
  <si>
    <t>HYLEBOS CREEK ACQUISITION</t>
  </si>
  <si>
    <t>352338</t>
  </si>
  <si>
    <t>FOREST AND SHORELINE INIT</t>
  </si>
  <si>
    <t>352345</t>
  </si>
  <si>
    <t>EAST CITIES TRANSPORTATIO</t>
  </si>
  <si>
    <t>352347</t>
  </si>
  <si>
    <t xml:space="preserve">CEDAR HCP GRANT #2       </t>
  </si>
  <si>
    <t>352348</t>
  </si>
  <si>
    <t xml:space="preserve">MAURY AQUATIC RESERVE    </t>
  </si>
  <si>
    <t>352355</t>
  </si>
  <si>
    <t xml:space="preserve">RAINBOW BEND CORRIDOR II </t>
  </si>
  <si>
    <t>051366</t>
  </si>
  <si>
    <t>MID ISSAQUAH CRK CONSERVA</t>
  </si>
  <si>
    <t>LOWER TOLT CONSTRUCTION</t>
  </si>
  <si>
    <t>P24000</t>
  </si>
  <si>
    <t>0A1800</t>
  </si>
  <si>
    <t>0A0107</t>
  </si>
  <si>
    <t>P230000</t>
  </si>
  <si>
    <t>3292/SWM CIP Non Bond Subfund</t>
  </si>
  <si>
    <t xml:space="preserve">                     GRAND TOTAL</t>
  </si>
  <si>
    <t>3522/OS KC Non Bond Fund Subfund</t>
  </si>
  <si>
    <t>352215</t>
  </si>
  <si>
    <t xml:space="preserve">GREEN-CEDAR RVR NON-BOND </t>
  </si>
  <si>
    <t>352G02</t>
  </si>
  <si>
    <t>352402</t>
  </si>
  <si>
    <t xml:space="preserve">CEDAR RIVER BASIN        </t>
  </si>
  <si>
    <t>Grand</t>
  </si>
  <si>
    <t>Total</t>
  </si>
  <si>
    <t>Attachment D. Surface Water Management Capital Improvement Program   16733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</si>
</sst>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</numFmts>
  <fonts count="4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0" xfId="42" applyNumberFormat="1" applyFont="1" applyFill="1" applyBorder="1" applyAlignment="1" quotePrefix="1">
      <alignment horizontal="center" wrapText="1"/>
    </xf>
    <xf numFmtId="0" fontId="2" fillId="0" borderId="11" xfId="0" applyFont="1" applyBorder="1" applyAlignment="1">
      <alignment/>
    </xf>
    <xf numFmtId="164" fontId="2" fillId="0" borderId="12" xfId="42" applyNumberFormat="1" applyFont="1" applyBorder="1" applyAlignment="1">
      <alignment/>
    </xf>
    <xf numFmtId="164" fontId="2" fillId="0" borderId="13" xfId="42" applyNumberFormat="1" applyFont="1" applyBorder="1" applyAlignment="1">
      <alignment/>
    </xf>
    <xf numFmtId="0" fontId="5" fillId="0" borderId="0" xfId="57" applyFont="1" applyFill="1" applyBorder="1" applyAlignment="1">
      <alignment horizontal="center"/>
      <protection/>
    </xf>
    <xf numFmtId="164" fontId="2" fillId="0" borderId="14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0" fontId="4" fillId="0" borderId="0" xfId="57" applyFont="1" applyFill="1" applyBorder="1" applyAlignment="1">
      <alignment/>
      <protection/>
    </xf>
    <xf numFmtId="6" fontId="0" fillId="0" borderId="10" xfId="0" applyNumberFormat="1" applyFont="1" applyFill="1" applyBorder="1" applyAlignment="1">
      <alignment/>
    </xf>
    <xf numFmtId="6" fontId="4" fillId="0" borderId="15" xfId="57" applyNumberFormat="1" applyFont="1" applyFill="1" applyBorder="1" applyAlignment="1">
      <alignment horizontal="right"/>
      <protection/>
    </xf>
    <xf numFmtId="6" fontId="0" fillId="0" borderId="15" xfId="0" applyNumberFormat="1" applyFont="1" applyFill="1" applyBorder="1" applyAlignment="1">
      <alignment/>
    </xf>
    <xf numFmtId="37" fontId="4" fillId="0" borderId="10" xfId="44" applyNumberFormat="1" applyFont="1" applyFill="1" applyBorder="1" applyAlignment="1">
      <alignment horizontal="right"/>
    </xf>
    <xf numFmtId="6" fontId="0" fillId="0" borderId="15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0" fontId="4" fillId="0" borderId="16" xfId="58" applyFont="1" applyFill="1" applyBorder="1" applyAlignment="1">
      <alignment wrapText="1"/>
      <protection/>
    </xf>
    <xf numFmtId="0" fontId="4" fillId="0" borderId="17" xfId="58" applyFont="1" applyFill="1" applyBorder="1" applyAlignment="1">
      <alignment wrapText="1"/>
      <protection/>
    </xf>
    <xf numFmtId="6" fontId="4" fillId="0" borderId="18" xfId="57" applyNumberFormat="1" applyFont="1" applyFill="1" applyBorder="1" applyAlignment="1">
      <alignment horizontal="right"/>
      <protection/>
    </xf>
    <xf numFmtId="6" fontId="0" fillId="0" borderId="18" xfId="0" applyNumberFormat="1" applyFont="1" applyBorder="1" applyAlignment="1">
      <alignment/>
    </xf>
    <xf numFmtId="6" fontId="0" fillId="0" borderId="18" xfId="0" applyNumberFormat="1" applyFont="1" applyFill="1" applyBorder="1" applyAlignment="1">
      <alignment/>
    </xf>
    <xf numFmtId="37" fontId="4" fillId="0" borderId="19" xfId="44" applyNumberFormat="1" applyFont="1" applyFill="1" applyBorder="1" applyAlignment="1">
      <alignment horizontal="right"/>
    </xf>
    <xf numFmtId="0" fontId="4" fillId="0" borderId="20" xfId="58" applyFont="1" applyFill="1" applyBorder="1" applyAlignment="1">
      <alignment wrapText="1"/>
      <protection/>
    </xf>
    <xf numFmtId="0" fontId="4" fillId="0" borderId="21" xfId="58" applyFont="1" applyFill="1" applyBorder="1" applyAlignment="1">
      <alignment wrapText="1"/>
      <protection/>
    </xf>
    <xf numFmtId="6" fontId="4" fillId="0" borderId="22" xfId="57" applyNumberFormat="1" applyFont="1" applyFill="1" applyBorder="1" applyAlignment="1">
      <alignment horizontal="right"/>
      <protection/>
    </xf>
    <xf numFmtId="6" fontId="0" fillId="0" borderId="22" xfId="0" applyNumberFormat="1" applyFont="1" applyBorder="1" applyAlignment="1">
      <alignment/>
    </xf>
    <xf numFmtId="6" fontId="0" fillId="0" borderId="22" xfId="0" applyNumberFormat="1" applyFont="1" applyFill="1" applyBorder="1" applyAlignment="1">
      <alignment/>
    </xf>
    <xf numFmtId="37" fontId="4" fillId="0" borderId="23" xfId="44" applyNumberFormat="1" applyFont="1" applyFill="1" applyBorder="1" applyAlignment="1">
      <alignment horizontal="right"/>
    </xf>
    <xf numFmtId="0" fontId="4" fillId="0" borderId="24" xfId="58" applyFont="1" applyFill="1" applyBorder="1" applyAlignment="1">
      <alignment wrapText="1"/>
      <protection/>
    </xf>
    <xf numFmtId="0" fontId="4" fillId="0" borderId="25" xfId="58" applyFont="1" applyFill="1" applyBorder="1" applyAlignment="1">
      <alignment wrapText="1"/>
      <protection/>
    </xf>
    <xf numFmtId="6" fontId="4" fillId="0" borderId="10" xfId="57" applyNumberFormat="1" applyFont="1" applyFill="1" applyBorder="1" applyAlignment="1">
      <alignment horizontal="right"/>
      <protection/>
    </xf>
    <xf numFmtId="0" fontId="4" fillId="0" borderId="26" xfId="58" applyFont="1" applyFill="1" applyBorder="1" applyAlignment="1">
      <alignment wrapText="1"/>
      <protection/>
    </xf>
    <xf numFmtId="0" fontId="4" fillId="0" borderId="27" xfId="58" applyFont="1" applyFill="1" applyBorder="1" applyAlignment="1">
      <alignment wrapText="1"/>
      <protection/>
    </xf>
    <xf numFmtId="37" fontId="4" fillId="0" borderId="28" xfId="44" applyNumberFormat="1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0" xfId="58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4" fillId="0" borderId="0" xfId="58" applyNumberFormat="1" applyFont="1" applyFill="1" applyBorder="1" applyAlignment="1">
      <alignment horizontal="right" wrapText="1"/>
      <protection/>
    </xf>
    <xf numFmtId="0" fontId="5" fillId="0" borderId="0" xfId="58" applyFont="1" applyFill="1" applyBorder="1" applyAlignment="1">
      <alignment horizontal="right" wrapText="1"/>
      <protection/>
    </xf>
    <xf numFmtId="166" fontId="4" fillId="0" borderId="31" xfId="58" applyNumberFormat="1" applyFont="1" applyFill="1" applyBorder="1" applyAlignment="1">
      <alignment horizontal="right" wrapText="1"/>
      <protection/>
    </xf>
    <xf numFmtId="166" fontId="4" fillId="0" borderId="32" xfId="58" applyNumberFormat="1" applyFont="1" applyFill="1" applyBorder="1" applyAlignment="1">
      <alignment horizontal="right" wrapText="1"/>
      <protection/>
    </xf>
    <xf numFmtId="166" fontId="4" fillId="0" borderId="33" xfId="58" applyNumberFormat="1" applyFont="1" applyFill="1" applyBorder="1" applyAlignment="1">
      <alignment horizontal="right" wrapText="1"/>
      <protection/>
    </xf>
    <xf numFmtId="166" fontId="4" fillId="0" borderId="34" xfId="58" applyNumberFormat="1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64" fontId="2" fillId="0" borderId="35" xfId="42" applyNumberFormat="1" applyFont="1" applyBorder="1" applyAlignment="1">
      <alignment/>
    </xf>
    <xf numFmtId="164" fontId="2" fillId="0" borderId="36" xfId="42" applyNumberFormat="1" applyFont="1" applyBorder="1" applyAlignment="1">
      <alignment/>
    </xf>
    <xf numFmtId="37" fontId="4" fillId="0" borderId="0" xfId="44" applyNumberFormat="1" applyFont="1" applyFill="1" applyBorder="1" applyAlignment="1">
      <alignment horizontal="right"/>
    </xf>
    <xf numFmtId="0" fontId="4" fillId="0" borderId="0" xfId="57" applyFont="1" applyFill="1" applyBorder="1" applyAlignment="1">
      <alignment horizontal="center"/>
      <protection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10" xfId="42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0" borderId="0" xfId="59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3292" xfId="57"/>
    <cellStyle name="Normal_LapsedProjects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7.140625" style="68" customWidth="1"/>
    <col min="2" max="2" width="7.57421875" style="0" customWidth="1"/>
    <col min="3" max="3" width="39.00390625" style="0" customWidth="1"/>
    <col min="4" max="4" width="12.140625" style="0" customWidth="1"/>
    <col min="5" max="5" width="7.00390625" style="0" customWidth="1"/>
    <col min="6" max="6" width="6.57421875" style="0" customWidth="1"/>
    <col min="7" max="7" width="7.57421875" style="0" customWidth="1"/>
    <col min="8" max="8" width="7.421875" style="0" customWidth="1"/>
    <col min="9" max="9" width="7.28125" style="0" customWidth="1"/>
    <col min="10" max="10" width="13.00390625" style="0" customWidth="1"/>
  </cols>
  <sheetData>
    <row r="1" spans="1:10" ht="12.75">
      <c r="A1" s="71" t="s">
        <v>85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67"/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 t="s">
        <v>0</v>
      </c>
      <c r="B3" s="1"/>
      <c r="C3" s="16"/>
      <c r="D3" s="17"/>
      <c r="E3" s="17"/>
      <c r="F3" s="17"/>
      <c r="G3" s="17"/>
      <c r="H3" s="17"/>
      <c r="I3" s="17"/>
      <c r="J3" s="5" t="s">
        <v>83</v>
      </c>
    </row>
    <row r="4" spans="1:10" ht="15">
      <c r="A4" s="6" t="s">
        <v>1</v>
      </c>
      <c r="B4" s="7" t="s">
        <v>2</v>
      </c>
      <c r="C4" s="8" t="s">
        <v>3</v>
      </c>
      <c r="D4" s="9">
        <v>2009</v>
      </c>
      <c r="E4" s="9">
        <v>2010</v>
      </c>
      <c r="F4" s="9">
        <v>2011</v>
      </c>
      <c r="G4" s="9">
        <v>2012</v>
      </c>
      <c r="H4" s="9">
        <v>2013</v>
      </c>
      <c r="I4" s="9">
        <v>2014</v>
      </c>
      <c r="J4" s="72" t="s">
        <v>84</v>
      </c>
    </row>
    <row r="5" spans="1:10" ht="12.75">
      <c r="A5" s="73" t="s">
        <v>75</v>
      </c>
      <c r="B5" s="73"/>
      <c r="C5" s="73"/>
      <c r="D5" s="18"/>
      <c r="E5" s="18"/>
      <c r="F5" s="18"/>
      <c r="G5" s="18"/>
      <c r="H5" s="46"/>
      <c r="I5" s="18"/>
      <c r="J5" s="18"/>
    </row>
    <row r="6" spans="1:10" ht="12.75">
      <c r="A6" s="13"/>
      <c r="B6" s="65" t="s">
        <v>10</v>
      </c>
      <c r="C6" s="19" t="s">
        <v>11</v>
      </c>
      <c r="D6" s="23">
        <v>-25952</v>
      </c>
      <c r="E6" s="21"/>
      <c r="F6" s="22"/>
      <c r="G6" s="22"/>
      <c r="H6" s="46"/>
      <c r="I6" s="18"/>
      <c r="J6" s="23">
        <f>SUM(D6:I6)</f>
        <v>-25952</v>
      </c>
    </row>
    <row r="7" spans="1:10" ht="12.75">
      <c r="A7" s="13"/>
      <c r="B7" s="65" t="s">
        <v>12</v>
      </c>
      <c r="C7" s="19" t="s">
        <v>13</v>
      </c>
      <c r="D7" s="23">
        <v>-23856</v>
      </c>
      <c r="E7" s="21"/>
      <c r="F7" s="24"/>
      <c r="G7" s="22"/>
      <c r="H7" s="46"/>
      <c r="I7" s="18"/>
      <c r="J7" s="23">
        <f aca="true" t="shared" si="0" ref="J7:J20">SUM(D7:G7)</f>
        <v>-23856</v>
      </c>
    </row>
    <row r="8" spans="1:10" ht="12.75">
      <c r="A8" s="13"/>
      <c r="B8" s="65" t="s">
        <v>71</v>
      </c>
      <c r="C8" s="19" t="s">
        <v>14</v>
      </c>
      <c r="D8" s="23">
        <v>-10000</v>
      </c>
      <c r="E8" s="21"/>
      <c r="F8" s="24"/>
      <c r="G8" s="22"/>
      <c r="H8" s="46"/>
      <c r="I8" s="18"/>
      <c r="J8" s="23">
        <f t="shared" si="0"/>
        <v>-10000</v>
      </c>
    </row>
    <row r="9" spans="1:10" ht="12.75">
      <c r="A9" s="13"/>
      <c r="B9" s="65" t="s">
        <v>5</v>
      </c>
      <c r="C9" s="19" t="s">
        <v>15</v>
      </c>
      <c r="D9" s="23">
        <f>-23-540</f>
        <v>-563</v>
      </c>
      <c r="E9" s="21"/>
      <c r="F9" s="24"/>
      <c r="G9" s="22"/>
      <c r="H9" s="46"/>
      <c r="I9" s="18"/>
      <c r="J9" s="23">
        <f t="shared" si="0"/>
        <v>-563</v>
      </c>
    </row>
    <row r="10" spans="1:10" ht="12.75">
      <c r="A10" s="13"/>
      <c r="B10" s="65" t="s">
        <v>72</v>
      </c>
      <c r="C10" s="19" t="s">
        <v>16</v>
      </c>
      <c r="D10" s="23">
        <v>91</v>
      </c>
      <c r="E10" s="21"/>
      <c r="F10" s="24"/>
      <c r="G10" s="22"/>
      <c r="H10" s="46"/>
      <c r="I10" s="18"/>
      <c r="J10" s="23">
        <f t="shared" si="0"/>
        <v>91</v>
      </c>
    </row>
    <row r="11" spans="1:10" ht="12.75">
      <c r="A11" s="13"/>
      <c r="B11" s="65" t="s">
        <v>17</v>
      </c>
      <c r="C11" s="19" t="s">
        <v>18</v>
      </c>
      <c r="D11" s="23">
        <v>514</v>
      </c>
      <c r="E11" s="21"/>
      <c r="F11" s="24"/>
      <c r="G11" s="22"/>
      <c r="H11" s="46"/>
      <c r="I11" s="18"/>
      <c r="J11" s="23">
        <f t="shared" si="0"/>
        <v>514</v>
      </c>
    </row>
    <row r="12" spans="1:10" ht="12.75">
      <c r="A12" s="13"/>
      <c r="B12" s="65" t="s">
        <v>19</v>
      </c>
      <c r="C12" s="19" t="s">
        <v>20</v>
      </c>
      <c r="D12" s="23">
        <v>1533</v>
      </c>
      <c r="E12" s="21"/>
      <c r="F12" s="22"/>
      <c r="G12" s="22"/>
      <c r="H12" s="46"/>
      <c r="I12" s="18"/>
      <c r="J12" s="23">
        <f t="shared" si="0"/>
        <v>1533</v>
      </c>
    </row>
    <row r="13" spans="1:10" ht="12.75">
      <c r="A13" s="13"/>
      <c r="B13" s="65" t="s">
        <v>7</v>
      </c>
      <c r="C13" s="19" t="s">
        <v>21</v>
      </c>
      <c r="D13" s="23">
        <v>2677</v>
      </c>
      <c r="E13" s="21"/>
      <c r="F13" s="24"/>
      <c r="G13" s="22"/>
      <c r="H13" s="46"/>
      <c r="I13" s="18"/>
      <c r="J13" s="23">
        <f t="shared" si="0"/>
        <v>2677</v>
      </c>
    </row>
    <row r="14" spans="1:10" ht="12.75">
      <c r="A14" s="13"/>
      <c r="B14" s="65" t="s">
        <v>73</v>
      </c>
      <c r="C14" s="19" t="s">
        <v>22</v>
      </c>
      <c r="D14" s="23">
        <v>12662</v>
      </c>
      <c r="E14" s="21"/>
      <c r="F14" s="24"/>
      <c r="G14" s="22"/>
      <c r="H14" s="46"/>
      <c r="I14" s="18"/>
      <c r="J14" s="23">
        <f t="shared" si="0"/>
        <v>12662</v>
      </c>
    </row>
    <row r="15" spans="1:10" ht="12.75">
      <c r="A15" s="13"/>
      <c r="B15" s="65" t="s">
        <v>4</v>
      </c>
      <c r="C15" s="19" t="s">
        <v>23</v>
      </c>
      <c r="D15" s="23">
        <v>14306</v>
      </c>
      <c r="E15" s="21"/>
      <c r="F15" s="24"/>
      <c r="G15" s="22"/>
      <c r="H15" s="46"/>
      <c r="I15" s="18"/>
      <c r="J15" s="23">
        <f t="shared" si="0"/>
        <v>14306</v>
      </c>
    </row>
    <row r="16" spans="1:10" ht="12.75">
      <c r="A16" s="13"/>
      <c r="B16" s="65" t="s">
        <v>24</v>
      </c>
      <c r="C16" s="19" t="s">
        <v>25</v>
      </c>
      <c r="D16" s="23">
        <f>-7732+16768+14306</f>
        <v>23342</v>
      </c>
      <c r="E16" s="21"/>
      <c r="F16" s="24"/>
      <c r="G16" s="22"/>
      <c r="H16" s="46"/>
      <c r="I16" s="18"/>
      <c r="J16" s="23">
        <f t="shared" si="0"/>
        <v>23342</v>
      </c>
    </row>
    <row r="17" spans="1:10" ht="12.75">
      <c r="A17" s="13"/>
      <c r="B17" s="65" t="s">
        <v>6</v>
      </c>
      <c r="C17" s="19" t="s">
        <v>26</v>
      </c>
      <c r="D17" s="23">
        <v>24419</v>
      </c>
      <c r="E17" s="21"/>
      <c r="F17" s="24"/>
      <c r="G17" s="22"/>
      <c r="H17" s="46"/>
      <c r="I17" s="18"/>
      <c r="J17" s="23">
        <f t="shared" si="0"/>
        <v>24419</v>
      </c>
    </row>
    <row r="18" spans="1:10" ht="12.75">
      <c r="A18" s="13"/>
      <c r="B18" s="65" t="s">
        <v>27</v>
      </c>
      <c r="C18" s="19" t="s">
        <v>28</v>
      </c>
      <c r="D18" s="23">
        <v>37272</v>
      </c>
      <c r="E18" s="21"/>
      <c r="F18" s="22"/>
      <c r="G18" s="22"/>
      <c r="H18" s="46"/>
      <c r="I18" s="18"/>
      <c r="J18" s="23">
        <f t="shared" si="0"/>
        <v>37272</v>
      </c>
    </row>
    <row r="19" spans="1:10" ht="12.75">
      <c r="A19" s="13"/>
      <c r="B19" s="65" t="s">
        <v>29</v>
      </c>
      <c r="C19" s="19" t="s">
        <v>30</v>
      </c>
      <c r="D19" s="23">
        <v>177389</v>
      </c>
      <c r="E19" s="21"/>
      <c r="F19" s="24"/>
      <c r="G19" s="22"/>
      <c r="H19" s="46"/>
      <c r="I19" s="18"/>
      <c r="J19" s="23">
        <f t="shared" si="0"/>
        <v>177389</v>
      </c>
    </row>
    <row r="20" spans="1:10" ht="13.5" thickBot="1">
      <c r="A20" s="13"/>
      <c r="B20" s="65" t="s">
        <v>74</v>
      </c>
      <c r="C20" s="19" t="s">
        <v>70</v>
      </c>
      <c r="D20" s="23">
        <v>-700000</v>
      </c>
      <c r="E20" s="40"/>
      <c r="F20" s="25"/>
      <c r="G20" s="20"/>
      <c r="H20" s="46"/>
      <c r="I20" s="18"/>
      <c r="J20" s="64">
        <f t="shared" si="0"/>
        <v>-700000</v>
      </c>
    </row>
    <row r="21" spans="1:10" ht="12.75">
      <c r="A21" s="13"/>
      <c r="B21" s="26" t="s">
        <v>31</v>
      </c>
      <c r="C21" s="27" t="s">
        <v>32</v>
      </c>
      <c r="D21" s="31">
        <f>-D22</f>
        <v>-229762</v>
      </c>
      <c r="E21" s="28"/>
      <c r="F21" s="29"/>
      <c r="G21" s="30"/>
      <c r="H21" s="47"/>
      <c r="I21" s="44"/>
      <c r="J21" s="31">
        <f aca="true" t="shared" si="1" ref="J21:J32">SUM(D21:G21)</f>
        <v>-229762</v>
      </c>
    </row>
    <row r="22" spans="1:10" ht="13.5" thickBot="1">
      <c r="A22" s="13"/>
      <c r="B22" s="32" t="s">
        <v>31</v>
      </c>
      <c r="C22" s="33" t="s">
        <v>32</v>
      </c>
      <c r="D22" s="56">
        <v>229762</v>
      </c>
      <c r="E22" s="34"/>
      <c r="F22" s="35"/>
      <c r="G22" s="36"/>
      <c r="H22" s="48"/>
      <c r="I22" s="45"/>
      <c r="J22" s="37">
        <f t="shared" si="1"/>
        <v>229762</v>
      </c>
    </row>
    <row r="23" spans="1:10" ht="12.75">
      <c r="A23" s="13"/>
      <c r="B23" s="26" t="s">
        <v>33</v>
      </c>
      <c r="C23" s="27" t="s">
        <v>34</v>
      </c>
      <c r="D23" s="57">
        <f>-D24</f>
        <v>-22</v>
      </c>
      <c r="E23" s="28"/>
      <c r="F23" s="29"/>
      <c r="G23" s="30"/>
      <c r="H23" s="47"/>
      <c r="I23" s="44"/>
      <c r="J23" s="31">
        <f t="shared" si="1"/>
        <v>-22</v>
      </c>
    </row>
    <row r="24" spans="1:10" ht="13.5" thickBot="1">
      <c r="A24" s="13"/>
      <c r="B24" s="32" t="s">
        <v>33</v>
      </c>
      <c r="C24" s="33" t="s">
        <v>34</v>
      </c>
      <c r="D24" s="56">
        <v>22</v>
      </c>
      <c r="E24" s="34"/>
      <c r="F24" s="35"/>
      <c r="G24" s="36"/>
      <c r="H24" s="48"/>
      <c r="I24" s="45"/>
      <c r="J24" s="37">
        <f t="shared" si="1"/>
        <v>22</v>
      </c>
    </row>
    <row r="25" spans="1:10" ht="12.75">
      <c r="A25" s="13"/>
      <c r="B25" s="26" t="s">
        <v>35</v>
      </c>
      <c r="C25" s="27" t="s">
        <v>36</v>
      </c>
      <c r="D25" s="57">
        <f>-D26</f>
        <v>-266250</v>
      </c>
      <c r="E25" s="28"/>
      <c r="F25" s="29"/>
      <c r="G25" s="30"/>
      <c r="H25" s="47"/>
      <c r="I25" s="44"/>
      <c r="J25" s="31">
        <f t="shared" si="1"/>
        <v>-266250</v>
      </c>
    </row>
    <row r="26" spans="1:10" ht="13.5" thickBot="1">
      <c r="A26" s="13"/>
      <c r="B26" s="32" t="s">
        <v>35</v>
      </c>
      <c r="C26" s="33" t="s">
        <v>36</v>
      </c>
      <c r="D26" s="56">
        <v>266250</v>
      </c>
      <c r="E26" s="34"/>
      <c r="F26" s="35"/>
      <c r="G26" s="36"/>
      <c r="H26" s="48"/>
      <c r="I26" s="45"/>
      <c r="J26" s="37">
        <f t="shared" si="1"/>
        <v>266250</v>
      </c>
    </row>
    <row r="27" spans="1:10" ht="12.75">
      <c r="A27" s="13"/>
      <c r="B27" s="38" t="s">
        <v>37</v>
      </c>
      <c r="C27" s="39" t="s">
        <v>38</v>
      </c>
      <c r="D27" s="58">
        <f>-D28</f>
        <v>-915179</v>
      </c>
      <c r="E27" s="40"/>
      <c r="F27" s="25"/>
      <c r="G27" s="20"/>
      <c r="H27" s="46"/>
      <c r="I27" s="18"/>
      <c r="J27" s="43">
        <f t="shared" si="1"/>
        <v>-915179</v>
      </c>
    </row>
    <row r="28" spans="1:10" ht="13.5" thickBot="1">
      <c r="A28" s="13"/>
      <c r="B28" s="41" t="s">
        <v>37</v>
      </c>
      <c r="C28" s="42" t="s">
        <v>38</v>
      </c>
      <c r="D28" s="59">
        <v>915179</v>
      </c>
      <c r="E28" s="40"/>
      <c r="F28" s="25"/>
      <c r="G28" s="20"/>
      <c r="H28" s="46"/>
      <c r="I28" s="18"/>
      <c r="J28" s="43">
        <f t="shared" si="1"/>
        <v>915179</v>
      </c>
    </row>
    <row r="29" spans="1:10" ht="12.75">
      <c r="A29" s="13"/>
      <c r="B29" s="26" t="s">
        <v>39</v>
      </c>
      <c r="C29" s="27" t="s">
        <v>40</v>
      </c>
      <c r="D29" s="57">
        <f>-D30</f>
        <v>-2973991</v>
      </c>
      <c r="E29" s="28"/>
      <c r="F29" s="29"/>
      <c r="G29" s="30"/>
      <c r="H29" s="47"/>
      <c r="I29" s="44"/>
      <c r="J29" s="31">
        <f t="shared" si="1"/>
        <v>-2973991</v>
      </c>
    </row>
    <row r="30" spans="1:10" ht="13.5" thickBot="1">
      <c r="A30" s="13"/>
      <c r="B30" s="32" t="s">
        <v>39</v>
      </c>
      <c r="C30" s="33" t="s">
        <v>40</v>
      </c>
      <c r="D30" s="56">
        <v>2973991</v>
      </c>
      <c r="E30" s="34"/>
      <c r="F30" s="35"/>
      <c r="G30" s="36"/>
      <c r="H30" s="48"/>
      <c r="I30" s="45"/>
      <c r="J30" s="37">
        <f t="shared" si="1"/>
        <v>2973991</v>
      </c>
    </row>
    <row r="31" spans="1:10" ht="12.75">
      <c r="A31" s="13"/>
      <c r="B31" s="38" t="s">
        <v>41</v>
      </c>
      <c r="C31" s="39" t="s">
        <v>42</v>
      </c>
      <c r="D31" s="58">
        <f>-D32</f>
        <v>-598862</v>
      </c>
      <c r="E31" s="40"/>
      <c r="F31" s="25"/>
      <c r="G31" s="20"/>
      <c r="H31" s="46"/>
      <c r="I31" s="18"/>
      <c r="J31" s="43">
        <f t="shared" si="1"/>
        <v>-598862</v>
      </c>
    </row>
    <row r="32" spans="1:10" ht="13.5" thickBot="1">
      <c r="A32" s="13"/>
      <c r="B32" s="32" t="s">
        <v>41</v>
      </c>
      <c r="C32" s="33" t="s">
        <v>42</v>
      </c>
      <c r="D32" s="56">
        <v>598862</v>
      </c>
      <c r="E32" s="34"/>
      <c r="F32" s="35"/>
      <c r="G32" s="36"/>
      <c r="H32" s="48"/>
      <c r="I32" s="45"/>
      <c r="J32" s="37">
        <f t="shared" si="1"/>
        <v>598862</v>
      </c>
    </row>
    <row r="33" spans="3:10" ht="13.5" thickBot="1">
      <c r="C33" s="10" t="s">
        <v>8</v>
      </c>
      <c r="D33" s="11">
        <f>SUM(D6:D32)</f>
        <v>-466166</v>
      </c>
      <c r="E33" s="11"/>
      <c r="F33" s="11"/>
      <c r="G33" s="11"/>
      <c r="H33" s="11"/>
      <c r="I33" s="14"/>
      <c r="J33" s="12">
        <f>SUM(J6:J32)</f>
        <v>-466166</v>
      </c>
    </row>
    <row r="35" spans="1:10" ht="12.75">
      <c r="A35" s="74" t="s">
        <v>77</v>
      </c>
      <c r="B35" s="74"/>
      <c r="C35" s="74"/>
      <c r="D35" s="60"/>
      <c r="E35" s="61"/>
      <c r="F35" s="61"/>
      <c r="G35" s="61"/>
      <c r="H35" s="61"/>
      <c r="I35" s="61"/>
      <c r="J35" s="61"/>
    </row>
    <row r="36" spans="1:10" ht="12.75">
      <c r="A36" s="13" t="s">
        <v>0</v>
      </c>
      <c r="B36" s="65" t="s">
        <v>78</v>
      </c>
      <c r="C36" s="19" t="s">
        <v>79</v>
      </c>
      <c r="D36" s="23">
        <v>-105949</v>
      </c>
      <c r="E36" s="21"/>
      <c r="F36" s="24"/>
      <c r="G36" s="22"/>
      <c r="H36" s="46"/>
      <c r="I36" s="18"/>
      <c r="J36" s="23">
        <f aca="true" t="shared" si="2" ref="J36:J51">SUM(D36:I36)</f>
        <v>-105949</v>
      </c>
    </row>
    <row r="37" spans="1:10" ht="12.75">
      <c r="A37" s="13" t="s">
        <v>0</v>
      </c>
      <c r="B37" s="65" t="s">
        <v>43</v>
      </c>
      <c r="C37" s="19" t="s">
        <v>44</v>
      </c>
      <c r="D37" s="23">
        <v>15</v>
      </c>
      <c r="E37" s="21"/>
      <c r="F37" s="24"/>
      <c r="G37" s="22"/>
      <c r="H37" s="46"/>
      <c r="I37" s="18"/>
      <c r="J37" s="23">
        <f t="shared" si="2"/>
        <v>15</v>
      </c>
    </row>
    <row r="38" spans="1:10" ht="12.75">
      <c r="A38" s="13"/>
      <c r="B38" s="65" t="s">
        <v>45</v>
      </c>
      <c r="C38" s="19" t="s">
        <v>49</v>
      </c>
      <c r="D38" s="23">
        <f>-1700000</f>
        <v>-1700000</v>
      </c>
      <c r="E38" s="21"/>
      <c r="F38" s="24"/>
      <c r="G38" s="22"/>
      <c r="H38" s="46"/>
      <c r="I38" s="18"/>
      <c r="J38" s="23">
        <f t="shared" si="2"/>
        <v>-1700000</v>
      </c>
    </row>
    <row r="39" spans="1:10" ht="12.75">
      <c r="A39" s="13"/>
      <c r="B39" s="65" t="s">
        <v>46</v>
      </c>
      <c r="C39" s="19" t="s">
        <v>50</v>
      </c>
      <c r="D39" s="23">
        <f>27914+5609</f>
        <v>33523</v>
      </c>
      <c r="E39" s="21"/>
      <c r="F39" s="24"/>
      <c r="G39" s="22"/>
      <c r="H39" s="46"/>
      <c r="I39" s="18"/>
      <c r="J39" s="23">
        <f t="shared" si="2"/>
        <v>33523</v>
      </c>
    </row>
    <row r="40" spans="1:10" ht="12.75">
      <c r="A40" s="13"/>
      <c r="B40" s="65" t="s">
        <v>80</v>
      </c>
      <c r="C40" s="19" t="s">
        <v>51</v>
      </c>
      <c r="D40" s="23">
        <v>-30500</v>
      </c>
      <c r="E40" s="21"/>
      <c r="F40" s="24"/>
      <c r="G40" s="22"/>
      <c r="H40" s="46"/>
      <c r="I40" s="18"/>
      <c r="J40" s="23">
        <f t="shared" si="2"/>
        <v>-30500</v>
      </c>
    </row>
    <row r="41" spans="1:10" ht="12.75">
      <c r="A41" s="13"/>
      <c r="B41" s="65" t="s">
        <v>47</v>
      </c>
      <c r="C41" s="19" t="s">
        <v>52</v>
      </c>
      <c r="D41" s="23">
        <v>-27914</v>
      </c>
      <c r="E41" s="21"/>
      <c r="F41" s="24"/>
      <c r="G41" s="22"/>
      <c r="H41" s="46"/>
      <c r="I41" s="18"/>
      <c r="J41" s="23">
        <f t="shared" si="2"/>
        <v>-27914</v>
      </c>
    </row>
    <row r="42" spans="1:10" ht="12.75">
      <c r="A42" s="13"/>
      <c r="B42" s="65" t="s">
        <v>81</v>
      </c>
      <c r="C42" s="19" t="s">
        <v>82</v>
      </c>
      <c r="D42" s="23">
        <v>-124559</v>
      </c>
      <c r="E42" s="21"/>
      <c r="F42" s="24"/>
      <c r="G42" s="22"/>
      <c r="H42" s="46"/>
      <c r="I42" s="18"/>
      <c r="J42" s="23">
        <f t="shared" si="2"/>
        <v>-124559</v>
      </c>
    </row>
    <row r="43" spans="1:10" ht="12.75">
      <c r="A43" s="13"/>
      <c r="B43" s="65" t="s">
        <v>48</v>
      </c>
      <c r="C43" s="19" t="s">
        <v>53</v>
      </c>
      <c r="D43" s="23">
        <v>-15034</v>
      </c>
      <c r="E43" s="21"/>
      <c r="F43" s="24"/>
      <c r="G43" s="22"/>
      <c r="H43" s="46"/>
      <c r="I43" s="18"/>
      <c r="J43" s="23">
        <f t="shared" si="2"/>
        <v>-15034</v>
      </c>
    </row>
    <row r="44" spans="1:10" ht="12.75">
      <c r="A44" s="13"/>
      <c r="B44" s="65" t="s">
        <v>54</v>
      </c>
      <c r="C44" s="19" t="s">
        <v>55</v>
      </c>
      <c r="D44" s="23">
        <v>-32663.68</v>
      </c>
      <c r="E44" s="21"/>
      <c r="F44" s="24"/>
      <c r="G44" s="22"/>
      <c r="H44" s="46"/>
      <c r="I44" s="18"/>
      <c r="J44" s="23">
        <f t="shared" si="2"/>
        <v>-32663.68</v>
      </c>
    </row>
    <row r="45" spans="1:10" ht="12.75">
      <c r="A45" s="13"/>
      <c r="B45" s="65" t="s">
        <v>56</v>
      </c>
      <c r="C45" s="19" t="s">
        <v>57</v>
      </c>
      <c r="D45" s="23">
        <v>322</v>
      </c>
      <c r="E45" s="21"/>
      <c r="F45" s="24"/>
      <c r="G45" s="22"/>
      <c r="H45" s="46"/>
      <c r="I45" s="18"/>
      <c r="J45" s="23">
        <f t="shared" si="2"/>
        <v>322</v>
      </c>
    </row>
    <row r="46" spans="1:10" ht="12.75">
      <c r="A46" s="13"/>
      <c r="B46" s="65" t="s">
        <v>58</v>
      </c>
      <c r="C46" s="19" t="s">
        <v>59</v>
      </c>
      <c r="D46" s="23">
        <v>-862</v>
      </c>
      <c r="E46" s="21"/>
      <c r="F46" s="24"/>
      <c r="G46" s="22"/>
      <c r="H46" s="46"/>
      <c r="I46" s="18"/>
      <c r="J46" s="23">
        <f t="shared" si="2"/>
        <v>-862</v>
      </c>
    </row>
    <row r="47" spans="1:10" ht="12.75">
      <c r="A47" s="13"/>
      <c r="B47" s="65" t="s">
        <v>60</v>
      </c>
      <c r="C47" s="19" t="s">
        <v>61</v>
      </c>
      <c r="D47" s="23">
        <v>3613328</v>
      </c>
      <c r="E47" s="21"/>
      <c r="F47" s="24"/>
      <c r="G47" s="22"/>
      <c r="H47" s="46"/>
      <c r="I47" s="18"/>
      <c r="J47" s="23">
        <f t="shared" si="2"/>
        <v>3613328</v>
      </c>
    </row>
    <row r="48" spans="1:10" ht="12.75">
      <c r="A48" s="13"/>
      <c r="B48" s="65" t="s">
        <v>62</v>
      </c>
      <c r="C48" s="19" t="s">
        <v>63</v>
      </c>
      <c r="D48" s="23">
        <v>-175525</v>
      </c>
      <c r="E48" s="21"/>
      <c r="F48" s="24"/>
      <c r="G48" s="22"/>
      <c r="H48" s="46"/>
      <c r="I48" s="18"/>
      <c r="J48" s="23">
        <f t="shared" si="2"/>
        <v>-175525</v>
      </c>
    </row>
    <row r="49" spans="1:10" ht="12.75">
      <c r="A49" s="13"/>
      <c r="B49" s="65" t="s">
        <v>64</v>
      </c>
      <c r="C49" s="19" t="s">
        <v>65</v>
      </c>
      <c r="D49" s="23">
        <v>-1892190</v>
      </c>
      <c r="E49" s="21"/>
      <c r="F49" s="24"/>
      <c r="G49" s="22"/>
      <c r="H49" s="46"/>
      <c r="I49" s="18"/>
      <c r="J49" s="23">
        <f t="shared" si="2"/>
        <v>-1892190</v>
      </c>
    </row>
    <row r="50" spans="1:10" ht="12.75">
      <c r="A50" s="13"/>
      <c r="B50" s="65" t="s">
        <v>66</v>
      </c>
      <c r="C50" s="19" t="s">
        <v>67</v>
      </c>
      <c r="D50" s="23">
        <v>-84</v>
      </c>
      <c r="E50" s="21"/>
      <c r="F50" s="24"/>
      <c r="G50" s="22"/>
      <c r="H50" s="46"/>
      <c r="I50" s="18"/>
      <c r="J50" s="23">
        <f t="shared" si="2"/>
        <v>-84</v>
      </c>
    </row>
    <row r="51" spans="1:10" ht="13.5" thickBot="1">
      <c r="A51" s="13"/>
      <c r="B51" s="65" t="s">
        <v>68</v>
      </c>
      <c r="C51" s="19" t="s">
        <v>69</v>
      </c>
      <c r="D51" s="23">
        <v>-2052</v>
      </c>
      <c r="E51" s="21"/>
      <c r="F51" s="24"/>
      <c r="G51" s="22"/>
      <c r="H51" s="46"/>
      <c r="I51" s="18"/>
      <c r="J51" s="23">
        <f t="shared" si="2"/>
        <v>-2052</v>
      </c>
    </row>
    <row r="52" spans="3:10" ht="13.5" thickBot="1">
      <c r="C52" s="10" t="s">
        <v>9</v>
      </c>
      <c r="D52" s="11">
        <f>SUM(D36:D51)</f>
        <v>-460144.67999999993</v>
      </c>
      <c r="E52" s="62"/>
      <c r="F52" s="62"/>
      <c r="G52" s="62"/>
      <c r="H52" s="62"/>
      <c r="I52" s="62"/>
      <c r="J52" s="63">
        <f>SUM(J36:J51)</f>
        <v>-460144.67999999993</v>
      </c>
    </row>
    <row r="54" spans="3:4" ht="12.75">
      <c r="C54" s="51" t="s">
        <v>76</v>
      </c>
      <c r="D54" s="66">
        <f>SUM(D6:D52)/2</f>
        <v>-926310.68</v>
      </c>
    </row>
    <row r="76" spans="1:10" ht="12.75">
      <c r="A76" s="69"/>
      <c r="B76" s="50"/>
      <c r="C76" s="50"/>
      <c r="D76" s="54"/>
      <c r="E76" s="52"/>
      <c r="F76" s="52"/>
      <c r="G76" s="52"/>
      <c r="H76" s="52"/>
      <c r="I76" s="52"/>
      <c r="J76" s="53"/>
    </row>
    <row r="77" spans="1:10" ht="12.75">
      <c r="A77" s="69"/>
      <c r="B77" s="50"/>
      <c r="C77" s="50"/>
      <c r="D77" s="54"/>
      <c r="E77" s="52"/>
      <c r="F77" s="52"/>
      <c r="G77" s="52"/>
      <c r="H77" s="52"/>
      <c r="I77" s="52"/>
      <c r="J77" s="53"/>
    </row>
    <row r="78" spans="1:10" ht="12.75">
      <c r="A78" s="69"/>
      <c r="B78" s="50"/>
      <c r="C78" s="50"/>
      <c r="D78" s="54"/>
      <c r="E78" s="52"/>
      <c r="F78" s="52"/>
      <c r="G78" s="52"/>
      <c r="H78" s="52"/>
      <c r="I78" s="52"/>
      <c r="J78" s="53"/>
    </row>
    <row r="79" spans="1:10" ht="12.75">
      <c r="A79" s="69"/>
      <c r="B79" s="50"/>
      <c r="C79" s="50"/>
      <c r="D79" s="54"/>
      <c r="E79" s="52"/>
      <c r="F79" s="52"/>
      <c r="G79" s="52"/>
      <c r="H79" s="52"/>
      <c r="I79" s="52"/>
      <c r="J79" s="53"/>
    </row>
    <row r="80" spans="1:10" ht="12.75">
      <c r="A80" s="69"/>
      <c r="B80" s="50"/>
      <c r="C80" s="50"/>
      <c r="D80" s="54"/>
      <c r="E80" s="52"/>
      <c r="F80" s="52"/>
      <c r="G80" s="52"/>
      <c r="H80" s="52"/>
      <c r="I80" s="52"/>
      <c r="J80" s="53"/>
    </row>
    <row r="81" spans="1:10" ht="12.75">
      <c r="A81" s="69"/>
      <c r="B81" s="50"/>
      <c r="C81" s="50"/>
      <c r="D81" s="54"/>
      <c r="E81" s="52"/>
      <c r="F81" s="52"/>
      <c r="G81" s="52"/>
      <c r="H81" s="52"/>
      <c r="I81" s="52"/>
      <c r="J81" s="53"/>
    </row>
    <row r="82" spans="1:10" ht="12.75">
      <c r="A82" s="69"/>
      <c r="B82" s="50"/>
      <c r="C82" s="50"/>
      <c r="D82" s="54"/>
      <c r="E82" s="52"/>
      <c r="F82" s="52"/>
      <c r="G82" s="52"/>
      <c r="H82" s="52"/>
      <c r="I82" s="52"/>
      <c r="J82" s="53"/>
    </row>
    <row r="83" spans="1:10" ht="12.75">
      <c r="A83" s="69"/>
      <c r="B83" s="50"/>
      <c r="C83" s="50"/>
      <c r="D83" s="54"/>
      <c r="E83" s="52"/>
      <c r="F83" s="52"/>
      <c r="G83" s="52"/>
      <c r="H83" s="52"/>
      <c r="I83" s="52"/>
      <c r="J83" s="53"/>
    </row>
    <row r="84" spans="1:10" ht="12.75">
      <c r="A84" s="69"/>
      <c r="B84" s="50"/>
      <c r="C84" s="50"/>
      <c r="D84" s="54"/>
      <c r="E84" s="52"/>
      <c r="F84" s="52"/>
      <c r="G84" s="52"/>
      <c r="H84" s="52"/>
      <c r="I84" s="52"/>
      <c r="J84" s="53"/>
    </row>
    <row r="85" spans="1:10" ht="12.75">
      <c r="A85" s="69"/>
      <c r="B85" s="50"/>
      <c r="C85" s="50"/>
      <c r="D85" s="54"/>
      <c r="E85" s="52"/>
      <c r="F85" s="52"/>
      <c r="G85" s="52"/>
      <c r="H85" s="52"/>
      <c r="I85" s="52"/>
      <c r="J85" s="53"/>
    </row>
    <row r="86" spans="1:10" ht="12.75">
      <c r="A86" s="69"/>
      <c r="B86" s="52"/>
      <c r="C86" s="55"/>
      <c r="D86" s="52"/>
      <c r="E86" s="52"/>
      <c r="F86" s="52"/>
      <c r="G86" s="52"/>
      <c r="H86" s="52"/>
      <c r="I86" s="52"/>
      <c r="J86" s="53"/>
    </row>
    <row r="87" spans="1:10" ht="12.75">
      <c r="A87" s="70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2.75">
      <c r="A88" s="70"/>
      <c r="B88" s="15"/>
      <c r="C88" s="49"/>
      <c r="D88" s="15"/>
      <c r="E88" s="15"/>
      <c r="F88" s="15"/>
      <c r="G88" s="15"/>
      <c r="H88" s="15"/>
      <c r="I88" s="15"/>
      <c r="J88" s="15"/>
    </row>
  </sheetData>
  <sheetProtection/>
  <mergeCells count="2">
    <mergeCell ref="A5:C5"/>
    <mergeCell ref="A35:C35"/>
  </mergeCells>
  <printOptions gridLines="1" horizontalCentered="1"/>
  <pageMargins left="0.75" right="0.75" top="0.31" bottom="0.46" header="0.23" footer="0.17"/>
  <pageSetup horizontalDpi="600" verticalDpi="600" orientation="landscape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Pedrozme</cp:lastModifiedBy>
  <cp:lastPrinted>2009-12-15T17:12:51Z</cp:lastPrinted>
  <dcterms:created xsi:type="dcterms:W3CDTF">2009-05-19T17:18:11Z</dcterms:created>
  <dcterms:modified xsi:type="dcterms:W3CDTF">2009-12-15T17:13:28Z</dcterms:modified>
  <cp:category/>
  <cp:version/>
  <cp:contentType/>
  <cp:contentStatus/>
</cp:coreProperties>
</file>