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codeName="ThisWorkbook" defaultThemeVersion="124226"/>
  <bookViews>
    <workbookView xWindow="27016" yWindow="65416" windowWidth="386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<sst xmlns="http://schemas.openxmlformats.org/spreadsheetml/2006/main" count="334" uniqueCount="158">
  <si>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</si>
  <si>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</si>
  <si>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</si>
  <si>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</si>
  <si>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</si>
  <si>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</si>
  <si>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</si>
  <si>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</si>
  <si>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</si>
  <si>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</si>
  <si>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</si>
  <si>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</si>
  <si>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</si>
  <si>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</si>
  <si>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</si>
  <si>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</si>
  <si>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</si>
  <si>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</si>
  <si>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</si>
  <si>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</si>
  <si>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</si>
  <si>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</si>
  <si>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</si>
  <si>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</si>
  <si>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</si>
  <si>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</si>
  <si>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</si>
  <si>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</si>
  <si>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</si>
  <si>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</si>
  <si>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</si>
  <si>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</si>
  <si>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</si>
  <si>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</si>
  <si>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</si>
  <si>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</si>
  <si>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</si>
  <si>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</si>
  <si>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</si>
  <si>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</si>
  <si>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</si>
  <si>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</si>
  <si>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</si>
  <si>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</si>
  <si>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</si>
  <si>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</si>
  <si>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</si>
  <si>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</si>
  <si>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</si>
  <si>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</si>
  <si>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</si>
  <si>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</si>
  <si>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</si>
  <si>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</si>
  <si>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</si>
  <si>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</si>
  <si>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</si>
  <si>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</si>
  <si>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</si>
  <si>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</si>
  <si>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</si>
  <si>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</si>
  <si>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</si>
  <si>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</si>
  <si>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</si>
  <si>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</si>
  <si>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</si>
  <si>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</si>
  <si>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</si>
  <si>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</si>
  <si>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</si>
  <si>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</si>
  <si>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</si>
  <si>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</si>
  <si>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</si>
  <si>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</si>
  <si>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</si>
  <si>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</si>
  <si>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</si>
  <si>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</si>
  <si>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</si>
  <si>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</si>
  <si>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</si>
  <si>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</si>
  <si>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</si>
  <si>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</si>
  <si>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</si>
  <si>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</si>
  <si>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</si>
  <si>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</si>
  <si>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</si>
  <si>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</si>
  <si>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</si>
  <si>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</si>
  <si>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</si>
  <si>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</si>
  <si>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</si>
  <si>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</si>
  <si>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</si>
  <si>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</si>
  <si>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</si>
  <si>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</si>
  <si>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</si>
  <si>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</si>
  <si>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</si>
  <si>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</si>
  <si>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</si>
  <si>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</si>
  <si>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</si>
  <si>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</si>
  <si>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</si>
  <si>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</si>
  <si>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</si>
  <si>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</si>
  <si>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</si>
  <si>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</si>
  <si>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</si>
  <si>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</si>
  <si>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</si>
  <si>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</si>
  <si>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</si>
  <si>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</si>
  <si>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</si>
  <si>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</si>
  <si>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</si>
  <si>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</si>
  <si>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</si>
  <si>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</si>
  <si>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</si>
  <si>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</si>
  <si>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</si>
  <si>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</si>
  <si>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</si>
  <si>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</si>
  <si>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</si>
  <si>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</si>
  <si>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</si>
  <si>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</si>
  <si>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</si>
  <si>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</si>
  <si>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</si>
  <si>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</si>
  <si>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</si>
  <si>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</si>
  <si>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Stand Alone</t>
  </si>
  <si>
    <t>2/21/22</t>
  </si>
  <si>
    <t>-</t>
  </si>
  <si>
    <t>An NPV analysis was not performed because this is a reciprocal zero-rent sublease with the PSERN Operator</t>
  </si>
  <si>
    <t>No revenue - this is a zero rent agreement</t>
  </si>
  <si>
    <t>West Seattle PSERN Sublease</t>
  </si>
  <si>
    <t>PSERN Operator West Seattle Sublease to King County at 6900 36th ave SW, Seattle WA</t>
  </si>
  <si>
    <t>Metro</t>
  </si>
  <si>
    <t>Metro Transit</t>
  </si>
  <si>
    <t xml:space="preserve">- </t>
  </si>
  <si>
    <t xml:space="preserve">-  </t>
  </si>
  <si>
    <t>New Sublease</t>
  </si>
  <si>
    <t>Carolyn Mock / Julie Ockerman</t>
  </si>
  <si>
    <t>-  King County will not pay rent for use of the West Seattle Communications site in exchange for the PSERN Operator's zero-rent agreement for King County's Rattlesnake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</si>
</sst>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90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139</v>
      </c>
      <c r="D10" s="234"/>
      <c r="E10" s="234"/>
      <c r="F10" s="234"/>
      <c r="G10" s="138" t="s">
        <v>150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9" t="s">
        <v>76</v>
      </c>
      <c r="E11" s="349"/>
      <c r="F11" s="350"/>
      <c r="G11" s="138" t="s">
        <v>149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3" t="s">
        <v>75</v>
      </c>
      <c r="E12" s="343"/>
      <c r="F12" s="344"/>
      <c r="G12" s="138" t="s">
        <v>152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3" t="s">
        <v>74</v>
      </c>
      <c r="E13" s="343"/>
      <c r="F13" s="344"/>
      <c r="G13" s="138" t="s">
        <v>155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9" t="s">
        <v>73</v>
      </c>
      <c r="E14" s="343"/>
      <c r="F14" s="344"/>
      <c r="G14" s="138" t="s">
        <v>144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3" t="s">
        <v>72</v>
      </c>
      <c r="E15" s="343"/>
      <c r="F15" s="344"/>
      <c r="G15" s="138" t="s">
        <v>156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3" t="s">
        <v>103</v>
      </c>
      <c r="E16" s="343"/>
      <c r="F16" s="239"/>
      <c r="G16" s="186" t="s">
        <v>145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3" t="s">
        <v>69</v>
      </c>
      <c r="E17" s="343"/>
      <c r="F17" s="344"/>
      <c r="G17" s="141">
        <v>20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9" t="s">
        <v>70</v>
      </c>
      <c r="E18" s="349"/>
      <c r="F18" s="350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9" t="s">
        <v>131</v>
      </c>
      <c r="E19" s="349"/>
      <c r="F19" s="350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7" t="s">
        <v>34</v>
      </c>
      <c r="H20" s="367"/>
      <c r="I20" s="367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151</v>
      </c>
      <c r="H21" s="144"/>
      <c r="I21" s="145"/>
      <c r="J21" s="327"/>
      <c r="K21" s="327"/>
      <c r="L21" s="328"/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8" t="s">
        <v>123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133</v>
      </c>
      <c r="D39" s="358" t="s">
        <v>134</v>
      </c>
      <c r="E39" s="358"/>
      <c r="F39" s="358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3" t="s">
        <v>77</v>
      </c>
      <c r="E40" s="363"/>
      <c r="F40" s="364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3" t="s">
        <v>78</v>
      </c>
      <c r="E41" s="363"/>
      <c r="F41" s="364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51" t="s">
        <v>147</v>
      </c>
      <c r="E43" s="352"/>
      <c r="F43" s="352"/>
      <c r="G43" s="352"/>
      <c r="H43" s="352"/>
      <c r="I43" s="353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4" t="s">
        <v>99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9" t="s">
        <v>20</v>
      </c>
      <c r="F57" s="369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/>
      <c r="D58" s="158" t="s">
        <v>50</v>
      </c>
      <c r="E58" s="345"/>
      <c r="F58" s="346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5" t="s">
        <v>84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6"/>
      <c r="D69" s="366"/>
      <c r="E69" s="366"/>
      <c r="F69" s="366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3" t="s">
        <v>85</v>
      </c>
      <c r="F71" s="363"/>
      <c r="G71" s="363"/>
      <c r="H71" s="363"/>
      <c r="I71" s="363"/>
      <c r="J71" s="363"/>
      <c r="K71" s="363"/>
      <c r="L71" s="363"/>
      <c r="M71" s="363"/>
      <c r="N71" s="180"/>
      <c r="O71" s="210"/>
    </row>
    <row r="72" spans="2:15" ht="13.5" customHeight="1">
      <c r="B72" s="209"/>
      <c r="C72" s="267" t="s">
        <v>25</v>
      </c>
      <c r="D72" s="268"/>
      <c r="E72" s="347" t="s">
        <v>86</v>
      </c>
      <c r="F72" s="347"/>
      <c r="G72" s="347"/>
      <c r="H72" s="347"/>
      <c r="I72" s="347"/>
      <c r="J72" s="347"/>
      <c r="K72" s="347"/>
      <c r="L72" s="347"/>
      <c r="M72" s="347"/>
      <c r="N72" s="181"/>
      <c r="O72" s="210"/>
    </row>
    <row r="73" spans="2:15" ht="14.5">
      <c r="B73" s="209"/>
      <c r="C73" s="267" t="s">
        <v>53</v>
      </c>
      <c r="D73" s="268"/>
      <c r="E73" s="347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0"/>
    </row>
    <row r="74" spans="2:15" ht="14.5">
      <c r="B74" s="209"/>
      <c r="C74" s="357" t="s">
        <v>55</v>
      </c>
      <c r="D74" s="357"/>
      <c r="E74" s="347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0"/>
    </row>
    <row r="75" spans="2:15" ht="14.25" customHeight="1">
      <c r="B75" s="209"/>
      <c r="C75" s="361" t="s">
        <v>56</v>
      </c>
      <c r="D75" s="361"/>
      <c r="E75" s="347" t="s">
        <v>89</v>
      </c>
      <c r="F75" s="347"/>
      <c r="G75" s="347"/>
      <c r="H75" s="347"/>
      <c r="I75" s="347"/>
      <c r="J75" s="347"/>
      <c r="K75" s="347"/>
      <c r="L75" s="347"/>
      <c r="M75" s="347"/>
      <c r="N75" s="181"/>
      <c r="O75" s="210"/>
    </row>
    <row r="76" spans="2:15" ht="14.5">
      <c r="B76" s="209"/>
      <c r="C76" s="357" t="s">
        <v>57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9"/>
      <c r="O76" s="210"/>
    </row>
    <row r="77" spans="2:15" ht="15" customHeight="1">
      <c r="B77" s="209"/>
      <c r="C77" s="362" t="s">
        <v>26</v>
      </c>
      <c r="D77" s="362"/>
      <c r="E77" s="347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30" t="s">
        <v>40</v>
      </c>
      <c r="D81" s="330"/>
      <c r="E81" s="329" t="s">
        <v>22</v>
      </c>
      <c r="F81" s="329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33" t="s">
        <v>55</v>
      </c>
      <c r="D85" s="334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1" t="s">
        <v>56</v>
      </c>
      <c r="D86" s="332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3" t="s">
        <v>57</v>
      </c>
      <c r="D87" s="33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5" t="s">
        <v>26</v>
      </c>
      <c r="D88" s="336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30" t="s">
        <v>40</v>
      </c>
      <c r="D92" s="330"/>
      <c r="E92" s="329" t="s">
        <v>22</v>
      </c>
      <c r="F92" s="329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3" t="s">
        <v>55</v>
      </c>
      <c r="D96" s="33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1" t="s">
        <v>56</v>
      </c>
      <c r="D97" s="332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3" t="s">
        <v>57</v>
      </c>
      <c r="D98" s="33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5" t="s">
        <v>26</v>
      </c>
      <c r="D99" s="336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30" t="s">
        <v>40</v>
      </c>
      <c r="D103" s="330"/>
      <c r="E103" s="329" t="s">
        <v>22</v>
      </c>
      <c r="F103" s="329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3" t="s">
        <v>55</v>
      </c>
      <c r="D107" s="33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1" t="s">
        <v>56</v>
      </c>
      <c r="D108" s="33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3" t="s">
        <v>57</v>
      </c>
      <c r="D109" s="33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5" t="s">
        <v>26</v>
      </c>
      <c r="D110" s="33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30" t="s">
        <v>40</v>
      </c>
      <c r="D114" s="330"/>
      <c r="E114" s="329" t="s">
        <v>22</v>
      </c>
      <c r="F114" s="329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9" t="s">
        <v>55</v>
      </c>
      <c r="D118" s="34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7" t="s">
        <v>56</v>
      </c>
      <c r="D119" s="33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9" t="s">
        <v>57</v>
      </c>
      <c r="D120" s="34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1" t="s">
        <v>26</v>
      </c>
      <c r="D121" s="34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30" t="s">
        <v>40</v>
      </c>
      <c r="D125" s="330"/>
      <c r="E125" s="329" t="s">
        <v>22</v>
      </c>
      <c r="F125" s="329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9" t="s">
        <v>55</v>
      </c>
      <c r="D129" s="34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7" t="s">
        <v>56</v>
      </c>
      <c r="D130" s="33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9" t="s">
        <v>57</v>
      </c>
      <c r="D131" s="34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1" t="s">
        <v>26</v>
      </c>
      <c r="D132" s="34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30" t="s">
        <v>40</v>
      </c>
      <c r="D136" s="330"/>
      <c r="E136" s="329" t="s">
        <v>22</v>
      </c>
      <c r="F136" s="329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9" t="s">
        <v>55</v>
      </c>
      <c r="D140" s="34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7" t="s">
        <v>56</v>
      </c>
      <c r="D141" s="33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9" t="s">
        <v>57</v>
      </c>
      <c r="D142" s="34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1" t="s">
        <v>26</v>
      </c>
      <c r="D143" s="34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3"/>
      <c r="P148" s="224"/>
      <c r="Q148" s="224"/>
    </row>
    <row r="149" spans="2:17" ht="12.75" customHeight="1">
      <c r="B149" s="209"/>
      <c r="C149" s="348" t="s">
        <v>129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5">
      <c r="B155" s="209"/>
      <c r="C155" s="360" t="s">
        <v>18</v>
      </c>
      <c r="D155" s="360" t="s">
        <v>39</v>
      </c>
      <c r="E155" s="370" t="s">
        <v>23</v>
      </c>
      <c r="F155" s="370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5" thickBot="1">
      <c r="B156" s="209"/>
      <c r="C156" s="329"/>
      <c r="D156" s="329"/>
      <c r="E156" s="371"/>
      <c r="F156" s="371"/>
      <c r="G156" s="284" t="s">
        <v>24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3" t="s">
        <v>148</v>
      </c>
      <c r="G171" s="374"/>
      <c r="H171" s="374"/>
      <c r="I171" s="374"/>
      <c r="J171" s="374"/>
      <c r="K171" s="374"/>
      <c r="L171" s="374"/>
      <c r="M171" s="374"/>
      <c r="N171" s="375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8" t="s">
        <v>142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3"/>
    </row>
    <row r="174" spans="2:15" ht="34.5" customHeight="1" thickBot="1">
      <c r="B174" s="209"/>
      <c r="C174" s="376" t="s">
        <v>157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3"/>
    </row>
    <row r="175" spans="2:15" ht="34.5" customHeight="1" thickBot="1">
      <c r="B175" s="209"/>
      <c r="C175" s="379" t="s">
        <v>153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23"/>
    </row>
    <row r="176" spans="2:15" ht="34.5" customHeight="1" thickBot="1">
      <c r="B176" s="209"/>
      <c r="C176" s="379" t="s">
        <v>154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23"/>
    </row>
    <row r="177" spans="2:15" ht="34.5" customHeight="1" thickBot="1">
      <c r="B177" s="209"/>
      <c r="C177" s="379" t="s">
        <v>146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8" t="s">
        <v>143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52">
      <selection activeCell="B121" sqref="B121:S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10" t="s">
        <v>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2" t="s">
        <v>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0</v>
      </c>
      <c r="B6" s="404"/>
      <c r="C6" s="402" t="str">
        <f>IF('2a.  Simple Form Data Entry'!G11="","   ",'2a.  Simple Form Data Entry'!G11)</f>
        <v>West Seattle PSERN Sublease</v>
      </c>
      <c r="D6" s="402"/>
      <c r="E6" s="402"/>
      <c r="F6" s="402"/>
      <c r="G6" s="402"/>
      <c r="H6" s="402"/>
      <c r="I6" s="402"/>
      <c r="J6" s="402"/>
      <c r="L6" s="292" t="s">
        <v>16</v>
      </c>
      <c r="M6" s="292"/>
      <c r="O6" s="72"/>
      <c r="Q6" s="72"/>
      <c r="R6" s="312">
        <f>IF('2a.  Simple Form Data Entry'!G17="","   ",'2a.  Simple Form Data Entry'!G17)</f>
        <v>20</v>
      </c>
      <c r="S6" s="71" t="s">
        <v>17</v>
      </c>
      <c r="T6" s="11"/>
    </row>
    <row r="7" spans="1:20" ht="13.5" customHeight="1">
      <c r="A7" s="408" t="s">
        <v>140</v>
      </c>
      <c r="B7" s="399"/>
      <c r="C7" s="409" t="str">
        <f>IF('2a.  Simple Form Data Entry'!G12="","   ",'2a.  Simple Form Data Entry'!G12)</f>
        <v>Metro Transit</v>
      </c>
      <c r="D7" s="409"/>
      <c r="E7" s="409"/>
      <c r="F7" s="409"/>
      <c r="G7" s="409"/>
      <c r="H7" s="409"/>
      <c r="I7" s="409"/>
      <c r="J7" s="409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00" t="s">
        <v>2</v>
      </c>
      <c r="B8" s="401"/>
      <c r="C8" s="291" t="str">
        <f>IF('2a.  Simple Form Data Entry'!G15="","   ",'2a.  Simple Form Data Entry'!G15)</f>
        <v>Carolyn Mock / Julie Ockerman</v>
      </c>
      <c r="E8" s="291"/>
      <c r="F8" s="401" t="s">
        <v>8</v>
      </c>
      <c r="G8" s="401"/>
      <c r="H8" s="322" t="str">
        <f>IF('2a.  Simple Form Data Entry'!G15=""," ",'2a.  Simple Form Data Entry'!G16)</f>
        <v>2/21/22</v>
      </c>
      <c r="I8" s="291"/>
      <c r="J8" s="291"/>
      <c r="L8" s="399" t="s">
        <v>10</v>
      </c>
      <c r="M8" s="399"/>
      <c r="N8" s="399"/>
      <c r="O8" s="399"/>
      <c r="P8" s="74"/>
      <c r="Q8" s="74"/>
      <c r="R8" s="291" t="str">
        <f>IF('2a.  Simple Form Data Entry'!G13="","   ",'2a.  Simple Form Data Entry'!G13)</f>
        <v>New Sublease</v>
      </c>
      <c r="S8" s="321"/>
      <c r="T8" s="291"/>
      <c r="U8" s="291"/>
      <c r="V8" s="291"/>
      <c r="W8" s="291"/>
      <c r="X8" s="291"/>
    </row>
    <row r="9" spans="1:24" ht="13.5" customHeight="1">
      <c r="A9" s="400" t="s">
        <v>3</v>
      </c>
      <c r="B9" s="401"/>
      <c r="C9" s="293"/>
      <c r="D9" s="291"/>
      <c r="E9" s="291"/>
      <c r="F9" s="401" t="s">
        <v>13</v>
      </c>
      <c r="G9" s="401"/>
      <c r="H9" s="291"/>
      <c r="I9" s="291"/>
      <c r="J9" s="291"/>
      <c r="L9" s="399" t="s">
        <v>9</v>
      </c>
      <c r="M9" s="399"/>
      <c r="N9" s="399"/>
      <c r="O9" s="39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139</v>
      </c>
      <c r="B10" s="324"/>
      <c r="C10" s="418" t="str">
        <f>IF('2a.  Simple Form Data Entry'!G10=""," ",'2a.  Simple Form Data Entry'!G10)</f>
        <v>PSERN Operator West Seattle Sublease to King County at 6900 36th ave SW, Seattle WA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  <c r="T10" s="11"/>
    </row>
    <row r="11" spans="1:20" ht="13" thickBot="1">
      <c r="A11" s="325"/>
      <c r="B11" s="326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2" t="s">
        <v>14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3" t="s">
        <v>32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7" t="s">
        <v>135</v>
      </c>
      <c r="B17" s="417"/>
      <c r="C17" s="417"/>
      <c r="D17" s="417"/>
      <c r="E17" s="414" t="str">
        <f>IF('2a.  Simple Form Data Entry'!G39="N","NA",'2a.  Simple Form Data Entry'!G40)</f>
        <v>NA</v>
      </c>
      <c r="F17" s="415"/>
      <c r="G17" s="416"/>
      <c r="H17" s="453" t="s">
        <v>141</v>
      </c>
      <c r="I17" s="454"/>
      <c r="J17" s="454"/>
      <c r="K17" s="454"/>
      <c r="L17" s="454"/>
      <c r="M17" s="454"/>
      <c r="N17" s="303"/>
      <c r="O17" s="450" t="str">
        <f>IF('2a.  Simple Form Data Entry'!G39="N","NA",'2a.  Simple Form Data Entry'!G41)</f>
        <v>NA</v>
      </c>
      <c r="P17" s="451"/>
      <c r="Q17" s="451"/>
      <c r="R17" s="451"/>
      <c r="S17" s="45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3" t="s">
        <v>33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>
      <c r="A35" s="443" t="str">
        <f>IF('2a.  Simple Form Data Entry'!E80="","   ",'2a.  Simple Form Data Entry'!E80)</f>
        <v xml:space="preserve">   </v>
      </c>
      <c r="B35" s="444"/>
      <c r="C35" s="44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2" t="s">
        <v>56</v>
      </c>
      <c r="C40" s="383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4" t="s">
        <v>26</v>
      </c>
      <c r="C42" s="385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386" t="str">
        <f>IF('2a.  Simple Form Data Entry'!E91="","   ",'2a.  Simple Form Data Entry'!E91)</f>
        <v xml:space="preserve">   </v>
      </c>
      <c r="B45" s="387"/>
      <c r="C45" s="38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2" t="s">
        <v>56</v>
      </c>
      <c r="C50" s="383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4" t="s">
        <v>26</v>
      </c>
      <c r="C52" s="385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6" t="str">
        <f>IF('2a.  Simple Form Data Entry'!E102="","   ",'2a.  Simple Form Data Entry'!E102)</f>
        <v xml:space="preserve">   </v>
      </c>
      <c r="B55" s="387"/>
      <c r="C55" s="38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55</v>
      </c>
      <c r="C59" s="39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2" t="s">
        <v>56</v>
      </c>
      <c r="C60" s="383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5" t="s">
        <v>57</v>
      </c>
      <c r="C61" s="39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4" t="s">
        <v>26</v>
      </c>
      <c r="C62" s="385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6" t="str">
        <f>IF('2a.  Simple Form Data Entry'!E113="","   ",'2a.  Simple Form Data Entry'!E113)</f>
        <v xml:space="preserve">   </v>
      </c>
      <c r="B65" s="387"/>
      <c r="C65" s="38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55</v>
      </c>
      <c r="C69" s="39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2" t="s">
        <v>56</v>
      </c>
      <c r="C70" s="383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5" t="s">
        <v>57</v>
      </c>
      <c r="C71" s="39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4" t="s">
        <v>26</v>
      </c>
      <c r="C72" s="385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6" t="str">
        <f>IF('2a.  Simple Form Data Entry'!E124="","   ",'2a.  Simple Form Data Entry'!E124)</f>
        <v xml:space="preserve">   </v>
      </c>
      <c r="B75" s="387"/>
      <c r="C75" s="38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55</v>
      </c>
      <c r="C79" s="39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2" t="s">
        <v>56</v>
      </c>
      <c r="C80" s="383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5" t="s">
        <v>57</v>
      </c>
      <c r="C81" s="39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4" t="s">
        <v>26</v>
      </c>
      <c r="C82" s="385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6" t="str">
        <f>IF('2a.  Simple Form Data Entry'!E135="","   ",'2a.  Simple Form Data Entry'!E135)</f>
        <v xml:space="preserve">   </v>
      </c>
      <c r="B85" s="387"/>
      <c r="C85" s="38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55</v>
      </c>
      <c r="C89" s="39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2" t="s">
        <v>56</v>
      </c>
      <c r="C90" s="383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5" t="s">
        <v>57</v>
      </c>
      <c r="C91" s="39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4" t="s">
        <v>26</v>
      </c>
      <c r="C92" s="385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1" t="s">
        <v>15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9" t="s">
        <v>18</v>
      </c>
      <c r="B101" s="390"/>
      <c r="C101" s="391"/>
      <c r="D101" s="424" t="s">
        <v>19</v>
      </c>
      <c r="E101" s="424" t="s">
        <v>5</v>
      </c>
      <c r="F101" s="446" t="s">
        <v>104</v>
      </c>
      <c r="G101" s="424" t="s">
        <v>11</v>
      </c>
      <c r="H101" s="437" t="s">
        <v>23</v>
      </c>
      <c r="I101" s="308"/>
      <c r="J101" s="189">
        <f>'2a.  Simple Form Data Entry'!G19</f>
        <v>2021</v>
      </c>
      <c r="K101" s="285" t="str">
        <f>'2a.  Simple Form Data Entry'!H155</f>
        <v>NA</v>
      </c>
      <c r="L101" s="448" t="str">
        <f>CONCATENATE(L24," Appropriation Change")</f>
        <v>2021 / 2022 Appropriation Change</v>
      </c>
      <c r="P101" s="42"/>
      <c r="Q101" s="307"/>
      <c r="R101" s="430" t="s">
        <v>130</v>
      </c>
      <c r="S101" s="431"/>
      <c r="T101" s="42"/>
    </row>
    <row r="102" spans="1:20" ht="27.75" customHeight="1" thickBot="1">
      <c r="A102" s="392"/>
      <c r="B102" s="393"/>
      <c r="C102" s="394"/>
      <c r="D102" s="425"/>
      <c r="E102" s="425"/>
      <c r="F102" s="447"/>
      <c r="G102" s="425"/>
      <c r="H102" s="438"/>
      <c r="I102" s="309"/>
      <c r="J102" s="190" t="s">
        <v>24</v>
      </c>
      <c r="K102" s="286" t="str">
        <f>'2a.  Simple Form Data Entry'!H156</f>
        <v xml:space="preserve"> </v>
      </c>
      <c r="L102" s="449"/>
      <c r="P102" s="42"/>
      <c r="Q102" s="307"/>
      <c r="R102" s="432"/>
      <c r="S102" s="433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26">
        <f>'2a.  Simple Form Data Entry'!J157</f>
        <v>0</v>
      </c>
      <c r="S103" s="42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428">
        <f>'2a.  Simple Form Data Entry'!J158</f>
        <v>0</v>
      </c>
      <c r="S104" s="42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428">
        <f>'2a.  Simple Form Data Entry'!J159</f>
        <v>0</v>
      </c>
      <c r="S105" s="42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428">
        <f>'2a.  Simple Form Data Entry'!J160</f>
        <v>0</v>
      </c>
      <c r="S106" s="42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428">
        <f>'2a.  Simple Form Data Entry'!J161</f>
        <v>0</v>
      </c>
      <c r="S107" s="42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428">
        <f>'2a.  Simple Form Data Entry'!J162</f>
        <v>0</v>
      </c>
      <c r="S108" s="429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441">
        <f>SUM(R103:S107)</f>
        <v>0</v>
      </c>
      <c r="S109" s="44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132</v>
      </c>
      <c r="B112" s="439" t="str">
        <f>IF('2a.  Simple Form Data Entry'!G39="Y","See note 5 below.",'2a.  Simple Form Data Entry'!D43)</f>
        <v>An NPV analysis was not performed because this is a reciprocal zero-rent sublease with the PSERN Operator</v>
      </c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5"/>
    </row>
    <row r="113" spans="1:20" ht="13.5">
      <c r="A113" s="68" t="s">
        <v>112</v>
      </c>
      <c r="B113" s="434" t="s">
        <v>138</v>
      </c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5"/>
    </row>
    <row r="114" spans="1:20" ht="15" customHeight="1">
      <c r="A114" s="69" t="s">
        <v>52</v>
      </c>
      <c r="B114" s="435" t="s">
        <v>115</v>
      </c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5"/>
    </row>
    <row r="115" spans="1:20" ht="13.5">
      <c r="A115" s="69" t="s">
        <v>113</v>
      </c>
      <c r="B115" s="4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5"/>
    </row>
    <row r="116" spans="1:20" ht="13.5" customHeight="1">
      <c r="A116" s="67" t="s">
        <v>114</v>
      </c>
      <c r="B116" s="42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5"/>
    </row>
    <row r="117" spans="1:20" ht="16.5" customHeight="1">
      <c r="A117" s="67" t="s">
        <v>117</v>
      </c>
      <c r="B117" s="422" t="s">
        <v>111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5"/>
    </row>
    <row r="118" spans="1:19" ht="14.25" customHeight="1">
      <c r="A118" s="67"/>
      <c r="B118" s="440" t="str">
        <f>'2a.  Simple Form Data Entry'!C174</f>
        <v>-  King County will not pay rent for use of the West Seattle Communications site in exchange for the PSERN Operator's zero-rent agreement for King County's Rattlesnake property.</v>
      </c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</row>
    <row r="119" spans="1:19" ht="13.5">
      <c r="A119" s="67"/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</row>
    <row r="120" spans="1:19" ht="12.75" customHeight="1">
      <c r="A120" s="67"/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</row>
    <row r="121" spans="1:19" ht="15" customHeight="1">
      <c r="A121" s="67"/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</row>
    <row r="122" spans="1:20" ht="13.5">
      <c r="A122" s="67"/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5"/>
    </row>
    <row r="123" spans="1:19" ht="13.5">
      <c r="A123" s="67"/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</row>
    <row r="124" spans="1:19" ht="13.5">
      <c r="A124" t="str">
        <f>IF('2a.  Simple Form Data Entry'!C180=""," ","6.")</f>
        <v xml:space="preserve"> </v>
      </c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</row>
    <row r="125" spans="1:19" ht="13.5">
      <c r="A125" s="69"/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</row>
    <row r="126" spans="1:19" ht="13.5">
      <c r="A126" s="69"/>
      <c r="B126" s="440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YQKKTEHHRR7V-1353-4952</_dlc_DocId>
    <_dlc_DocIdUrl xmlns="cfc4bdfe-72e7-4bcf-8777-527aa6965755">
      <Url>https://kc1-portal38.sharepoint.com/FMD/Legislation2015/_layouts/15/DocIdRedir.aspx?ID=YQKKTEHHRR7V-1353-4952</Url>
      <Description>YQKKTEHHRR7V-1353-4952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b516f40b-13c9-483a-b8d0-25e20c0c5f62"/>
    <ds:schemaRef ds:uri="http://schemas.microsoft.com/office/2006/documentManagement/types"/>
    <ds:schemaRef ds:uri="1ff4bbbe-e948-4d8f-bbf3-024ce416f147"/>
    <ds:schemaRef ds:uri="http://schemas.openxmlformats.org/package/2006/metadata/core-properties"/>
    <ds:schemaRef ds:uri="cfc4bdfe-72e7-4bcf-8777-527aa6965755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C115797-BA31-4EBA-A929-4A90D5D6B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2023-01-13T23:14:02Z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b698ef18-c307-4a5d-a642-89dc54330eda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