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6"/>
  <workbookPr/>
  <mc:AlternateContent xmlns:mc="http://schemas.openxmlformats.org/markup-compatibility/2006">
    <mc:Choice Requires="x15">
      <x15ac:absPath xmlns:x15ac="http://schemas.microsoft.com/office/spreadsheetml/2010/11/ac" url="https://kc1.sharepoint.com/sites/DNRP-DNRPLegislationandReports/Shared Documents/Divisions/WTD/2027 Sewer Rate and Capacity Charge/"/>
    </mc:Choice>
  </mc:AlternateContent>
  <xr:revisionPtr revIDLastSave="2" documentId="8_{47585015-E6D0-4574-940A-6DFB7DB089D5}" xr6:coauthVersionLast="47" xr6:coauthVersionMax="47" xr10:uidLastSave="{6CFC2AF3-656B-44FC-B393-875B892AA0AE}"/>
  <bookViews>
    <workbookView xWindow="-108" yWindow="-108" windowWidth="23256" windowHeight="13896" xr2:uid="{103899EF-8B2F-4A8C-B92D-4525E38A7D17}"/>
  </bookViews>
  <sheets>
    <sheet name="AttachA" sheetId="1" r:id="rId1"/>
  </sheets>
  <definedNames>
    <definedName name="___w1" hidden="1">{"cxtransfer",#N/A,FALSE,"ReorgRevisted"}</definedName>
    <definedName name="___w2" hidden="1">{"cxtransfer",#N/A,FALSE,"ReorgRevisted"}</definedName>
    <definedName name="__w1" hidden="1">{"cxtransfer",#N/A,FALSE,"ReorgRevisted"}</definedName>
    <definedName name="__w2" hidden="1">{"cxtransfer",#N/A,FALSE,"ReorgRevisted"}</definedName>
    <definedName name="__W23" hidden="1">{"cxtransfer",#N/A,FALSE,"ReorgRevisted"}</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w1" hidden="1">{"cxtransfer",#N/A,FALSE,"ReorgRevisted"}</definedName>
    <definedName name="_w2" hidden="1">{"cxtransfer",#N/A,FALSE,"ReorgRevisted"}</definedName>
    <definedName name="a" hidden="1">{"cxtransfer",#N/A,FALSE,"ReorgRevisted"}</definedName>
    <definedName name="aa" hidden="1">{"NonWhole",#N/A,FALSE,"ReorgRevisted"}</definedName>
    <definedName name="aaaaaaaa" hidden="1">{"Dis",#N/A,FALSE,"ReorgRevisted"}</definedName>
    <definedName name="ab" hidden="1">{"cxtransfer",#N/A,FALSE,"ReorgRevisted"}</definedName>
    <definedName name="abcd" hidden="1">{"cxtransfer",#N/A,FALSE,"ReorgRevisted"}</definedName>
    <definedName name="abcde" hidden="1">{"cxtransfer",#N/A,FALSE,"ReorgRevisted"}</definedName>
    <definedName name="agency">#REF!</definedName>
    <definedName name="AgencyContact">#REF!</definedName>
    <definedName name="aggregated">OFFSET(#REF!,,,,years)</definedName>
    <definedName name="allinalert">OFFSET(#REF!,,,,years)</definedName>
    <definedName name="allindsc">OFFSET(#REF!,,,,years)</definedName>
    <definedName name="allinreq">OFFSET(#REF!,,,,years)</definedName>
    <definedName name="allintarget">OFFSET(#REF!,,,,years)</definedName>
    <definedName name="AllocBasisTable2009">#REF!,#REF!</definedName>
    <definedName name="AltCIP">#REF!</definedName>
    <definedName name="AM_C">OFFSET(#REF!,,,,ChartLen)</definedName>
    <definedName name="AM_P">OFFSET(#REF!,,,,ChartLen)</definedName>
    <definedName name="amconvey">OFFSET(#REF!,,,,years)</definedName>
    <definedName name="amplants">OFFSET(#REF!,,,,years)</definedName>
    <definedName name="AnnualEscalation">#REF!</definedName>
    <definedName name="ApproUnitName">#REF!</definedName>
    <definedName name="April">#REF!,#REF!,#REF!,#REF!,#REF!,#REF!</definedName>
    <definedName name="AS2DocOpenMode" hidden="1">"AS2DocumentEdit"</definedName>
    <definedName name="AS2NamedRange" hidden="1">5</definedName>
    <definedName name="AS2ReportLS" hidden="1">1</definedName>
    <definedName name="AS2SyncStepLS" hidden="1">0</definedName>
    <definedName name="AS2TickmarkLS" hidden="1">#REF!</definedName>
    <definedName name="AS2VersionLS" hidden="1">300</definedName>
    <definedName name="asfda" hidden="1">{"NonWhole",#N/A,FALSE,"ReorgRevisted"}</definedName>
    <definedName name="Audited">#REF!</definedName>
    <definedName name="August">#REF!,#REF!,#REF!,#REF!,#REF!,#REF!</definedName>
    <definedName name="av" hidden="1">{"NonWhole",#N/A,FALSE,"ReorgRevisted"}</definedName>
    <definedName name="b" hidden="1">{"cxtransfer",#N/A,FALSE,"ReorgRevisted"}</definedName>
    <definedName name="BG_Del" hidden="1">15</definedName>
    <definedName name="BG_Ins" hidden="1">4</definedName>
    <definedName name="BG_Mod" hidden="1">6</definedName>
    <definedName name="bien_amcon">OFFSET(#REF!,,,,years)</definedName>
    <definedName name="bien_amplant">OFFSET(#REF!,,,,years)</definedName>
    <definedName name="bien_bond">OFFSET(#REF!,,,,years)</definedName>
    <definedName name="bien_capimp">OFFSET(#REF!,,,,years)</definedName>
    <definedName name="bien_cash">OFFSET(#REF!,,,,years)</definedName>
    <definedName name="bien_grant">OFFSET(#REF!,,,,years)</definedName>
    <definedName name="bien_open">OFFSET(#REF!,,,,years)</definedName>
    <definedName name="bien_plan">OFFSET(#REF!,,,,years)</definedName>
    <definedName name="bien_regul">OFFSET(#REF!,,,,years)</definedName>
    <definedName name="bien_resil">OFFSET(#REF!,,,,years)</definedName>
    <definedName name="bien_resource">OFFSET(#REF!,,,,years)</definedName>
    <definedName name="bien_srf">OFFSET(#REF!,,,,years)</definedName>
    <definedName name="bien_wifia">OFFSET(#REF!,,,,years)</definedName>
    <definedName name="bien_year">OFFSET(#REF!,,,,years)</definedName>
    <definedName name="bondfund">OFFSET(#REF!,,,,years)</definedName>
    <definedName name="BondIssue">#REF!</definedName>
    <definedName name="BondTerm">#REF!</definedName>
    <definedName name="bt" hidden="1">{"Dis",#N/A,FALSE,"ReorgRevisted"}</definedName>
    <definedName name="BTT" hidden="1">{"NonWhole",#N/A,FALSE,"ReorgRevisted"}</definedName>
    <definedName name="Budget_Codes">#REF!</definedName>
    <definedName name="BudgetFinancialPlan" hidden="1">{"cxtransfer",#N/A,FALSE,"ReorgRevisted"}</definedName>
    <definedName name="BudgetFinPlan" hidden="1">{"cxtransfer",#N/A,FALSE,"ReorgRevisted"}</definedName>
    <definedName name="Cap">OFFSET(#REF!,,,,ChartLen)</definedName>
    <definedName name="capimp">OFFSET(#REF!,,,,years)</definedName>
    <definedName name="capres">OFFSET(#REF!,,,,years)</definedName>
    <definedName name="cashcip">OFFSET(#REF!,,,,years)</definedName>
    <definedName name="cashfund1">OFFSET(#REF!,,,,years)</definedName>
    <definedName name="cashfund2">OFFSET(#REF!,,,,years)</definedName>
    <definedName name="cashfundtarget">OFFSET(#REF!,,,,years)</definedName>
    <definedName name="catchup">OFFSET(#REF!,,,,years)</definedName>
    <definedName name="cc" hidden="1">{"NonWhole",#N/A,FALSE,"ReorgRevisted"}</definedName>
    <definedName name="ChartLen">#REF!</definedName>
    <definedName name="ChartStart">#REF!</definedName>
    <definedName name="child" hidden="1">{"NonWhole",#N/A,FALSE,"ReorgRevisted"}</definedName>
    <definedName name="CIP_BaseYear">#REF!</definedName>
    <definedName name="CIP_Escalation">#REF!</definedName>
    <definedName name="CIPToggle">#REF!</definedName>
    <definedName name="cj" hidden="1">{"Dis",#N/A,FALSE,"ReorgRevisted"}</definedName>
    <definedName name="cjp" hidden="1">{"cxtransfer",#N/A,FALSE,"ReorgRevisted"}</definedName>
    <definedName name="cjpf" hidden="1">{"Whole",#N/A,FALSE,"ReorgRevisted"}</definedName>
    <definedName name="cjpf1" hidden="1">{"Whole",#N/A,FALSE,"ReorgRevisted"}</definedName>
    <definedName name="ContactPhone">#REF!</definedName>
    <definedName name="Core_Business_Code">#REF!</definedName>
    <definedName name="criminal" hidden="1">{"NonWhole",#N/A,FALSE,"ReorgRevisted"}</definedName>
    <definedName name="CSOCON">#REF!</definedName>
    <definedName name="CSOSAL">#REF!</definedName>
    <definedName name="CSOTOT">#REF!</definedName>
    <definedName name="CurrentYear">#REF!</definedName>
    <definedName name="currev">OFFSET(#REF!,,,,years)</definedName>
    <definedName name="CXAgncy09">#REF!,#REF!,#REF!</definedName>
    <definedName name="cxs" hidden="1">{"Whole",#N/A,FALSE,"ReorgRevisted"}</definedName>
    <definedName name="d" hidden="1">{"NonWhole",#N/A,FALSE,"ReorgRevisted"}</definedName>
    <definedName name="ddd.ext" hidden="1">{"NonWhole",#N/A,FALSE,"ReorgRevisted"}</definedName>
    <definedName name="debtres">OFFSET(#REF!,,,,years)</definedName>
    <definedName name="debttype">#REF!</definedName>
    <definedName name="December">#REF!,#REF!,#REF!,#REF!,#REF!,#REF!,#REF!</definedName>
    <definedName name="Dept_Num_Code">#REF!</definedName>
    <definedName name="Division_Code">#REF!</definedName>
    <definedName name="donya" hidden="1">{"Whole",#N/A,FALSE,"ReorgRevisted"}</definedName>
    <definedName name="drop_down">#REF!</definedName>
    <definedName name="DSCAll">#REF!</definedName>
    <definedName name="DSCParity">#REF!</definedName>
    <definedName name="dtaratio_1">OFFSET(#REF!,,,,years)</definedName>
    <definedName name="dtaratio_2">OFFSET(#REF!,,,,years)</definedName>
    <definedName name="e" hidden="1">{"Whole",#N/A,FALSE,"ReorgRevisted"}</definedName>
    <definedName name="EC">OFFSET(#REF!,,,,ChartLen)</definedName>
    <definedName name="edebt">OFFSET(#REF!,,,,years)</definedName>
    <definedName name="efg" hidden="1">{"cxtransfer",#N/A,FALSE,"ReorgRevisted"}</definedName>
    <definedName name="exist_debtouts">OFFSET(#REF!,,,,years)</definedName>
    <definedName name="existingdebt">OFFSET(#REF!,,,,years)</definedName>
    <definedName name="expinflate">#REF!</definedName>
    <definedName name="FB_1363">#REF!</definedName>
    <definedName name="FB_1376">#REF!</definedName>
    <definedName name="FB_6831">#REF!</definedName>
    <definedName name="FB_6832">#REF!</definedName>
    <definedName name="FB_6833">#REF!</definedName>
    <definedName name="February">#REF!,#REF!,#REF!,#REF!,#REF!,#REF!</definedName>
    <definedName name="FinPlan" hidden="1">{"Whole",#N/A,FALSE,"ReorgRevisted"}</definedName>
    <definedName name="form" hidden="1">{"Dis",#N/A,FALSE,"ReorgRevisted"}</definedName>
    <definedName name="Form3BB" hidden="1">{"cxtransfer",#N/A,FALSE,"ReorgRevisted"}</definedName>
    <definedName name="form4a" hidden="1">{"Dis",#N/A,FALSE,"ReorgRevisted"}</definedName>
    <definedName name="Form5" hidden="1">{"cxtransfer",#N/A,FALSE,"ReorgRevisted"}</definedName>
    <definedName name="fr" hidden="1">{"NonWhole",#N/A,FALSE,"ReorgRevisted"}</definedName>
    <definedName name="Friday1">#REF!,#REF!,#REF!,#REF!,#REF!,#REF!,#REF!,#REF!,#REF!,#REF!,#REF!,#REF!,#REF!,#REF!,#REF!,#REF!,#REF!,#REF!,#REF!,#REF!,#REF!</definedName>
    <definedName name="Friday2">#REF!,#REF!,#REF!,#REF!,#REF!,#REF!,#REF!,#REF!,#REF!,#REF!,#REF!,#REF!,#REF!,#REF!,#REF!,#REF!,#REF!,#REF!,#REF!,#REF!</definedName>
    <definedName name="Friday3">#REF!,#REF!,#REF!,#REF!,#REF!,#REF!,#REF!,#REF!,#REF!,#REF!,#REF!,#REF!,#REF!,#REF!,#REF!,#REF!,#REF!,#REF!,#REF!,#REF!</definedName>
    <definedName name="FS" hidden="1">{"Dis",#N/A,FALSE,"ReorgRevisted"}</definedName>
    <definedName name="Fund_Dept">#REF!</definedName>
    <definedName name="Fund_Source_Code">#REF!</definedName>
    <definedName name="gg" hidden="1">{"Dis",#N/A,FALSE,"ReorgRevisted"}</definedName>
    <definedName name="Goal_Code">#REF!</definedName>
    <definedName name="grantfund">OFFSET(#REF!,,,,years)</definedName>
    <definedName name="graphstart">#REF!</definedName>
    <definedName name="GRNCON">#REF!</definedName>
    <definedName name="GRNSAL">#REF!</definedName>
    <definedName name="GRNTOT">#REF!</definedName>
    <definedName name="HazWaste" hidden="1">{"cxtransfer",#N/A,FALSE,"ReorgRevisted"}</definedName>
    <definedName name="HOFMIDDCON">#REF!</definedName>
    <definedName name="HOFMIDDSAL">#REF!</definedName>
    <definedName name="HOFMIDDTOT">#REF!</definedName>
    <definedName name="HW_Class">#REF!</definedName>
    <definedName name="iii" hidden="1">{"Dis",#N/A,FALSE,"ReorgRevisted"}</definedName>
    <definedName name="inflateoption">#REF!</definedName>
    <definedName name="inn" hidden="1">{"NonWhole",#N/A,FALSE,"ReorgRevisted"}</definedName>
    <definedName name="IssueCost">#REF!</definedName>
    <definedName name="January">#REF!,#REF!,#REF!,#REF!,#REF!,#REF!</definedName>
    <definedName name="July">#REF!,#REF!,#REF!,#REF!,#REF!,#REF!</definedName>
    <definedName name="June">#REF!,#REF!,#REF!,#REF!,#REF!,#REF!</definedName>
    <definedName name="k" hidden="1">{"NonWhole",#N/A,FALSE,"ReorgRevisted"}</definedName>
    <definedName name="kk" hidden="1">{"cxtransfer",#N/A,FALSE,"ReorgRevisted"}</definedName>
    <definedName name="March">#REF!,#REF!,#REF!,#REF!,#REF!,#REF!</definedName>
    <definedName name="maxtarget">OFFSET(#REF!,,,,years)</definedName>
    <definedName name="May">#REF!,#REF!,#REF!,#REF!,#REF!,#REF!</definedName>
    <definedName name="mental" hidden="1">{"NonWhole",#N/A,FALSE,"ReorgRevisted"}</definedName>
    <definedName name="MIDDCON">#REF!</definedName>
    <definedName name="MIDDSAL">#REF!</definedName>
    <definedName name="MIDDSCON">#REF!</definedName>
    <definedName name="MIDDSSAL">#REF!</definedName>
    <definedName name="MIDDSTOT">#REF!</definedName>
    <definedName name="MIDDTOTBUD">#REF!</definedName>
    <definedName name="minallin">OFFSET(#REF!,,,,years)</definedName>
    <definedName name="mintarget">OFFSET(#REF!,,,,years)</definedName>
    <definedName name="model">#REF!</definedName>
    <definedName name="Model_Year">#REF!</definedName>
    <definedName name="Monthly_Ind_Ins">58.01</definedName>
    <definedName name="Monthly_Medical">1142</definedName>
    <definedName name="ndebt">OFFSET(#REF!,,,,years)</definedName>
    <definedName name="netcash">OFFSET(#REF!,,,,years)</definedName>
    <definedName name="New">OFFSET(#REF!,,,,ChartLen)</definedName>
    <definedName name="new_debtouts">OFFSET(#REF!,,,,years)</definedName>
    <definedName name="newdebt">OFFSET(#REF!,,,,years)</definedName>
    <definedName name="nocatchup">OFFSET(#REF!,,,,years)</definedName>
    <definedName name="November">#REF!,#REF!,#REF!,#REF!,#REF!,#REF!</definedName>
    <definedName name="ob" hidden="1">{"cxtransfer",#N/A,FALSE,"ReorgRevisted"}</definedName>
    <definedName name="October">#REF!,#REF!,#REF!,#REF!,#REF!,#REF!</definedName>
    <definedName name="omexp">OFFSET(#REF!,,,,years)</definedName>
    <definedName name="OPDMIDDCON">#REF!</definedName>
    <definedName name="OPDMIDDSAL">#REF!</definedName>
    <definedName name="OPDMIDDTOT">#REF!</definedName>
    <definedName name="operen">OFFSET(#REF!,,,,years)</definedName>
    <definedName name="OperGrowth">#REF!</definedName>
    <definedName name="OperInflation">#REF!</definedName>
    <definedName name="opres">OFFSET(#REF!,,,,years)</definedName>
    <definedName name="p" hidden="1">{"Dis",#N/A,FALSE,"ReorgRevisted"}</definedName>
    <definedName name="PA">OFFSET(#REF!,,,,ChartLen)</definedName>
    <definedName name="Pal_Workbook_GUID" hidden="1">"6IAH6JAWP3TB74EWULHFWGAJ"</definedName>
    <definedName name="PERS_Percent">0.0613</definedName>
    <definedName name="planadmin">OFFSET(#REF!,,,,years)</definedName>
    <definedName name="PopCache_FA_MASS_ADDITIONS_AMORTIZE_NBV_FLAG" hidden="1">#REF!</definedName>
    <definedName name="PopCache_FA_MASS_ADDITIONS_ASSET_TYPE" hidden="1">#REF!</definedName>
    <definedName name="PopCache_FA_MASS_ADDITIONS_DEPRECIATE_FLAG" hidden="1">#REF!</definedName>
    <definedName name="PopCache_FA_MASS_ADDITIONS_IN_USE_FLAG" hidden="1">#REF!</definedName>
    <definedName name="PopCache_FA_MASS_ADDITIONS_INVENTORIAL" hidden="1">#REF!</definedName>
    <definedName name="PopCache_FA_MASS_ADDITIONS_NEW_USED" hidden="1">#REF!</definedName>
    <definedName name="PopCache_FA_MASS_ADDITIONS_OWNED_LEASED" hidden="1">#REF!</definedName>
    <definedName name="PopCache_FA_MASS_ADDITIONS_PRIOR_DEPRN_LIMIT_TYPE" hidden="1">#REF!</definedName>
    <definedName name="PopCache_FA_MASS_ADDITIONS_PROPERTY_1245_1250_CODE" hidden="1">#REF!</definedName>
    <definedName name="PopCache_FA_MASS_ADDITIONS_PROPERTY_TYPE_CODE" hidden="1">#REF!</definedName>
    <definedName name="PopCache_FA_MASS_ADDITIONS_SHORT_FISCAL_YEAR_FLAG" hidden="1">#REF!</definedName>
    <definedName name="PortfolioCats">#REF!</definedName>
    <definedName name="Program_Area_Code">#REF!</definedName>
    <definedName name="prorev">OFFSET(#REF!,,,,years)</definedName>
    <definedName name="qqq" hidden="1">{"Dis",#N/A,FALSE,"ReorgRevisted"}</definedName>
    <definedName name="qqqqq" hidden="1">{"Dis",#N/A,FALSE,"ReorgRevisted"}</definedName>
    <definedName name="re" hidden="1">{"Dis",#N/A,FALSE,"ReorgRevisted"}</definedName>
    <definedName name="Reference">#REF!</definedName>
    <definedName name="Reg">OFFSET(#REF!,,,,ChartLen)</definedName>
    <definedName name="regulatory">OFFSET(#REF!,,,,years)</definedName>
    <definedName name="remprincipal_1">OFFSET(#REF!,,,,years)</definedName>
    <definedName name="remprincipal_2">OFFSET(#REF!,,,,years)</definedName>
    <definedName name="rename" hidden="1">{"NonWhole",#N/A,FALSE,"ReorgRevisted"}</definedName>
    <definedName name="Res">OFFSET(#REF!,,,,ChartLen)</definedName>
    <definedName name="resiliency">OFFSET(#REF!,,,,years)</definedName>
    <definedName name="resource">OFFSET(#REF!,,,,years)</definedName>
    <definedName name="revinflate">#REF!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TRUE</definedName>
    <definedName name="RiskMonitorConvergence" hidden="1">TRUE</definedName>
    <definedName name="RiskMultipleCPUSupportEnabled" hidden="1">FALSE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TRUE</definedName>
    <definedName name="RiskUseMultipleCPUs" hidden="1">FALSE</definedName>
    <definedName name="rod" hidden="1">{"NonWhole",#N/A,FALSE,"ReorgRevisted"}</definedName>
    <definedName name="RROE">OFFSET(#REF!,,,,ChartLen)</definedName>
    <definedName name="sad" hidden="1">{"NonWhole",#N/A,FALSE,"ReorgRevisted"}</definedName>
    <definedName name="sdd" hidden="1">{"NonWhole",#N/A,FALSE,"ReorgRevisted"}</definedName>
    <definedName name="September">#REF!,#REF!,#REF!,#REF!,#REF!,#REF!</definedName>
    <definedName name="Service_Code">#REF!</definedName>
    <definedName name="sewerrate_c">OFFSET(#REF!,,,,years)</definedName>
    <definedName name="sewerrate_s">OFFSET(#REF!,,,,years)</definedName>
    <definedName name="sick.sick" hidden="1">{"Whole",#N/A,FALSE,"ReorgRevisted"}</definedName>
    <definedName name="sod" hidden="1">{"NonWhole",#N/A,FALSE,"ReorgRevisted"}</definedName>
    <definedName name="srffund">OFFSET(#REF!,,,,years)</definedName>
    <definedName name="SRFRate">#REF!</definedName>
    <definedName name="SRFTerm">#REF!</definedName>
    <definedName name="SSI_Excess">0.0145</definedName>
    <definedName name="SSI_Max">102000</definedName>
    <definedName name="SSI_Percent">0.062</definedName>
    <definedName name="Staff_Months">#REF!</definedName>
    <definedName name="StartYear">#REF!</definedName>
    <definedName name="steps" hidden="1">{"cxtransfer",#N/A,FALSE,"ReorgRevisted"}</definedName>
    <definedName name="test">#REF!</definedName>
    <definedName name="Text1">#REF!,#REF!,#REF!,#REF!,#REF!,#REF!,#REF!,#REF!,#REF!,#REF!,#REF!,#REF!</definedName>
    <definedName name="Text2">#REF!,#REF!,#REF!,#REF!,#REF!,#REF!,#REF!,#REF!,#REF!,#REF!,#REF!,#REF!</definedName>
    <definedName name="Text3">#REF!,#REF!,#REF!,#REF!,#REF!,#REF!,#REF!,#REF!,#REF!,#REF!</definedName>
    <definedName name="Text4">#REF!,#REF!,#REF!,#REF!,#REF!,#REF!,#REF!,#REF!,#REF!,#REF!,#REF!,#REF!,#REF!,#REF!</definedName>
    <definedName name="TextRefCopyRangeCount" hidden="1">108</definedName>
    <definedName name="Total">OFFSET(#REF!,,,,ChartLen)</definedName>
    <definedName name="TotalAPPN">#REF!</definedName>
    <definedName name="TotalREQ">#REF!</definedName>
    <definedName name="v" hidden="1">{"cxtransfer",#N/A,FALSE,"ReorgRevisted"}</definedName>
    <definedName name="w" hidden="1">{"Dis",#N/A,FALSE,"ReorgRevisted"}</definedName>
    <definedName name="wa" hidden="1">{"Dis",#N/A,FALSE,"ReorgRevisted"}</definedName>
    <definedName name="waa" hidden="1">{"Dis",#N/A,FALSE,"ReorgRevisted"}</definedName>
    <definedName name="Wednesday1">#REF!,#REF!,#REF!,#REF!,#REF!,#REF!,#REF!,#REF!,#REF!,#REF!,#REF!,#REF!,#REF!,#REF!,#REF!,#REF!,#REF!,#REF!,#REF!,#REF!,#REF!,#REF!,#REF!,#REF!,#REF!,#REF!,#REF!,#REF!,#REF!,#REF!,#REF!,#REF!,#REF!,#REF!,#REF!,#REF!,#REF! #REF!</definedName>
    <definedName name="Wednesday2">#REF!,#REF!,#REF!,#REF!,#REF!,#REF!,#REF!,#REF!,#REF!,#REF!,#REF!,#REF!,#REF!,#REF!,#REF!,#REF!,#REF!,#REF!,#REF!,#REF!,#REF!</definedName>
    <definedName name="wifiafund">OFFSET(#REF!,,,,years)</definedName>
    <definedName name="wrn.Aging._.and._.Trend._.Analysis." hidden="1">{#N/A,#N/A,FALSE,"Aging Summary";#N/A,#N/A,FALSE,"Ratio Analysis";#N/A,#N/A,FALSE,"Test 120 Day Accts";#N/A,#N/A,FALSE,"Tickmarks"}</definedName>
    <definedName name="wrn.Council._.Packet." hidden="1">{"First",#N/A,TRUE,"Wk Fin Plan";#N/A,#N/A,TRUE,"Crosswalk";#N/A,#N/A,TRUE,"Fund Balance Reserve";"Project List",#N/A,TRUE,"CIP Carryover List"}</definedName>
    <definedName name="wrn.CX." hidden="1">{"cxtransfer",#N/A,FALSE,"ReorgRevisted"}</definedName>
    <definedName name="wrn.FinPlan." hidden="1">{"Second",#N/A,FALSE,"Wk Fin Plan";"First",#N/A,FALSE,"Wk Fin Plan"}</definedName>
    <definedName name="wrn.NonWholeReport." hidden="1">{"NonWhole",#N/A,FALSE,"ReorgRevisted"}</definedName>
    <definedName name="wrn.Project._.List." hidden="1">{"Project List",#N/A,FALSE,"CIP Carryover List";"Summary",#N/A,FALSE,"CIP Carryover List"}</definedName>
    <definedName name="wrn.RprtDis." hidden="1">{"Dis",#N/A,FALSE,"ReorgRevisted"}</definedName>
    <definedName name="wrn.Summary." hidden="1">{"Summary",#N/A,TRUE,"1991 Actuals";"Summary",#N/A,TRUE,"1992 Actuals";"Summary",#N/A,TRUE,"1993 Actuals";"Summary",#N/A,TRUE,"1994 Adopted";"Summary",#N/A,TRUE,"1994 Revised";"Summary",#N/A,TRUE,"1995 Est";"Summary",#N/A,TRUE,"1996 Est";"Summary",#N/A,TRUE,"1997 Est"}</definedName>
    <definedName name="wrn.WholeReport." hidden="1">{"Whole",#N/A,FALSE,"ReorgRevisted"}</definedName>
    <definedName name="wrn.ZIndirect." hidden="1">{"Indirect91",#N/A,TRUE,"1991 Actuals";"indirect92",#N/A,TRUE,"1992 Actuals";"indirect93",#N/A,TRUE,"1993 Actuals";"indirect94a",#N/A,TRUE,"1994 Adopted";"indirect94r",#N/A,TRUE,"1994 Revised"}</definedName>
    <definedName name="ws" hidden="1">{"Dis",#N/A,FALSE,"ReorgRevisted"}</definedName>
    <definedName name="wsn.cx" hidden="1">{"cxtransfer",#N/A,FALSE,"ReorgRevisted"}</definedName>
    <definedName name="x" hidden="1">{"cxtransfer",#N/A,FALSE,"ReorgRevisted"}</definedName>
    <definedName name="xls" hidden="1">{"cxtransfer",#N/A,FALSE,"ReorgRevisted"}</definedName>
    <definedName name="XREF_COLUMN_3" hidden="1">#REF!</definedName>
    <definedName name="XRefColumnsCount" hidden="1">3</definedName>
    <definedName name="XRefCopy3" hidden="1">#REF!</definedName>
    <definedName name="XRefCopy4" hidden="1">#REF!</definedName>
    <definedName name="XRefCopyRangeCount" hidden="1">4</definedName>
    <definedName name="XRefPasteRangeCount" hidden="1">3</definedName>
    <definedName name="xxx" hidden="1">{"Dis",#N/A,FALSE,"ReorgRevisted"}</definedName>
    <definedName name="y" hidden="1">{"cxtransfer",#N/A,FALSE,"ReorgRevisted"}</definedName>
    <definedName name="years">#REF!</definedName>
    <definedName name="yes" hidden="1">{"Dis",#N/A,FALSE,"ReorgRevisted"}</definedName>
    <definedName name="za" hidden="1">{"cxtransfer",#N/A,FALSE,"ReorgRevisted"}</definedName>
    <definedName name="zz" hidden="1">{"Dis",#N/A,FALSE,"ReorgRevisted"}</definedName>
    <definedName name="zzz" hidden="1">{"cxtransfer",#N/A,FALSE,"ReorgRevisted"}</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1" i="1" l="1"/>
  <c r="C64" i="1" s="1"/>
  <c r="D61" i="1"/>
  <c r="C29" i="1"/>
  <c r="C20" i="1"/>
  <c r="C31" i="1" l="1"/>
  <c r="C34" i="1" s="1"/>
  <c r="C36" i="1" s="1"/>
  <c r="D29" i="1"/>
  <c r="D20" i="1" l="1"/>
  <c r="D31" i="1" s="1"/>
  <c r="D34" i="1" s="1"/>
  <c r="D64" i="1" l="1"/>
  <c r="E51" i="1" s="1"/>
  <c r="D36" i="1" l="1"/>
  <c r="E33" i="1" s="1"/>
  <c r="E61" i="1"/>
  <c r="E20" i="1" l="1"/>
  <c r="E29" i="1" l="1"/>
  <c r="E31" i="1" s="1"/>
  <c r="E34" i="1" s="1"/>
  <c r="E64" i="1" l="1"/>
  <c r="F51" i="1" s="1"/>
  <c r="E36" i="1" l="1"/>
  <c r="F33" i="1" s="1"/>
  <c r="F61" i="1" l="1"/>
  <c r="F20" i="1" l="1"/>
  <c r="F29" i="1" l="1"/>
  <c r="F31" i="1" s="1"/>
  <c r="F34" i="1" s="1"/>
  <c r="F64" i="1" l="1"/>
  <c r="G51" i="1" s="1"/>
  <c r="F36" i="1" l="1"/>
  <c r="G33" i="1" s="1"/>
  <c r="G61" i="1" l="1"/>
  <c r="G20" i="1" l="1"/>
  <c r="G29" i="1" l="1"/>
  <c r="G31" i="1" s="1"/>
  <c r="G34" i="1" s="1"/>
  <c r="G64" i="1" l="1"/>
  <c r="H51" i="1" s="1"/>
  <c r="G36" i="1"/>
  <c r="H33" i="1" s="1"/>
  <c r="H61" i="1" l="1"/>
  <c r="H20" i="1" l="1"/>
  <c r="H29" i="1" l="1"/>
  <c r="H31" i="1" s="1"/>
  <c r="H34" i="1" s="1"/>
  <c r="H64" i="1" l="1"/>
  <c r="I51" i="1" s="1"/>
  <c r="H36" i="1"/>
  <c r="I33" i="1" s="1"/>
  <c r="I61" i="1" l="1"/>
  <c r="I20" i="1" l="1"/>
  <c r="I29" i="1" l="1"/>
  <c r="I31" i="1" s="1"/>
  <c r="I34" i="1" s="1"/>
  <c r="I64" i="1" l="1"/>
  <c r="J51" i="1" s="1"/>
  <c r="I36" i="1"/>
  <c r="J33" i="1" s="1"/>
  <c r="J61" i="1" l="1"/>
  <c r="J20" i="1" l="1"/>
  <c r="J29" i="1" l="1"/>
  <c r="J31" i="1" s="1"/>
  <c r="J34" i="1" s="1"/>
  <c r="J64" i="1" l="1"/>
  <c r="K51" i="1" s="1"/>
  <c r="J36" i="1"/>
  <c r="K33" i="1" s="1"/>
  <c r="K61" i="1" l="1"/>
  <c r="K20" i="1" l="1"/>
  <c r="K29" i="1" l="1"/>
  <c r="K31" i="1" s="1"/>
  <c r="K34" i="1" s="1"/>
  <c r="K36" i="1" l="1"/>
  <c r="L33" i="1" s="1"/>
  <c r="K64" i="1" l="1"/>
  <c r="L51" i="1" s="1"/>
  <c r="L61" i="1" l="1"/>
  <c r="L20" i="1"/>
  <c r="L29" i="1" l="1"/>
  <c r="L31" i="1" s="1"/>
  <c r="L34" i="1" s="1"/>
  <c r="L36" i="1" l="1"/>
  <c r="M33" i="1" s="1"/>
  <c r="L64" i="1" l="1"/>
  <c r="M51" i="1" s="1"/>
  <c r="M61" i="1" l="1"/>
  <c r="M20" i="1" l="1"/>
  <c r="M29" i="1" l="1"/>
  <c r="M31" i="1" s="1"/>
  <c r="M34" i="1" s="1"/>
  <c r="M36" i="1" l="1"/>
  <c r="N33" i="1" s="1"/>
  <c r="M64" i="1" l="1"/>
  <c r="N51" i="1" s="1"/>
  <c r="N61" i="1" l="1"/>
  <c r="N20" i="1" l="1"/>
  <c r="N29" i="1" l="1"/>
  <c r="N31" i="1" s="1"/>
  <c r="N34" i="1" s="1"/>
  <c r="N36" i="1" l="1"/>
  <c r="N64" i="1"/>
  <c r="B81" i="1" l="1"/>
</calcChain>
</file>

<file path=xl/sharedStrings.xml><?xml version="1.0" encoding="utf-8"?>
<sst xmlns="http://schemas.openxmlformats.org/spreadsheetml/2006/main" count="75" uniqueCount="64">
  <si>
    <t>King County WTD - Sewer Rate Financial Model</t>
  </si>
  <si>
    <t>Wastewater Treatment Division</t>
  </si>
  <si>
    <t>Actual</t>
  </si>
  <si>
    <t>Budget</t>
  </si>
  <si>
    <t>Rate Proposal</t>
  </si>
  <si>
    <t>Projected</t>
  </si>
  <si>
    <t>X</t>
  </si>
  <si>
    <t>Attachment A - Financial Forecast</t>
  </si>
  <si>
    <t>Operating Financial Forecast - 4611 ($ '000)</t>
  </si>
  <si>
    <t>Monthly Sewer Rate</t>
  </si>
  <si>
    <t>Rate Increase</t>
  </si>
  <si>
    <t>Residential Customer Equivalents (RCEs)</t>
  </si>
  <si>
    <t>Revenue</t>
  </si>
  <si>
    <r>
      <t>Sewer Rate</t>
    </r>
    <r>
      <rPr>
        <vertAlign val="superscript"/>
        <sz val="9.5"/>
        <rFont val="Calibri"/>
        <family val="2"/>
        <scheme val="minor"/>
      </rPr>
      <t xml:space="preserve">1 </t>
    </r>
  </si>
  <si>
    <t>Capacity Charge</t>
  </si>
  <si>
    <t>Industrial Waste</t>
  </si>
  <si>
    <t>Resource Recovery</t>
  </si>
  <si>
    <t>Other Income</t>
  </si>
  <si>
    <t>Investment Income</t>
  </si>
  <si>
    <t>Use (Transfer to) Rate Stabilization Reserve</t>
  </si>
  <si>
    <t>Total - Revenue</t>
  </si>
  <si>
    <t xml:space="preserve">Expenditures &amp; Transfers </t>
  </si>
  <si>
    <t>O&amp;M Expenses</t>
  </si>
  <si>
    <t>Existing Debt Service</t>
  </si>
  <si>
    <t>New Debt Service</t>
  </si>
  <si>
    <t>Debt Retirement/ Defeasance Use of Cash</t>
  </si>
  <si>
    <t>Transfer to Voluntary Reserve</t>
  </si>
  <si>
    <t>Minimum Operating Reserve Contribution</t>
  </si>
  <si>
    <t>Total - Expenditures &amp; Transfers</t>
  </si>
  <si>
    <t xml:space="preserve">Net Cash Flow </t>
  </si>
  <si>
    <t xml:space="preserve">Beginning Balance </t>
  </si>
  <si>
    <t>Net Cash Flow</t>
  </si>
  <si>
    <t>Policy Cash-Funded Capital (Transfer to Capital Fund)</t>
  </si>
  <si>
    <r>
      <t>Ending Balance</t>
    </r>
    <r>
      <rPr>
        <vertAlign val="superscript"/>
        <sz val="11"/>
        <rFont val="Calibri"/>
        <family val="2"/>
        <scheme val="minor"/>
      </rPr>
      <t>2</t>
    </r>
  </si>
  <si>
    <t>Ending Reserve Balances</t>
  </si>
  <si>
    <t>Water Quality Operating Liquidity Reserve</t>
  </si>
  <si>
    <t>Voluntary Reserve</t>
  </si>
  <si>
    <t>Rate Stabilization Reserve Account</t>
  </si>
  <si>
    <t xml:space="preserve">Debt Service Coverage - Parity Bonds (Senior Lien) </t>
  </si>
  <si>
    <t>Debt Service Coverage - All-In Debt Service</t>
  </si>
  <si>
    <r>
      <rPr>
        <vertAlign val="superscript"/>
        <sz val="11"/>
        <rFont val="Calibri"/>
        <family val="2"/>
        <scheme val="minor"/>
      </rPr>
      <t>1</t>
    </r>
    <r>
      <rPr>
        <sz val="11"/>
        <rFont val="Calibri"/>
        <family val="2"/>
        <scheme val="minor"/>
      </rPr>
      <t>Sewer rate revenue includes a billing adj. of $270k</t>
    </r>
  </si>
  <si>
    <r>
      <rPr>
        <vertAlign val="superscript"/>
        <sz val="11"/>
        <rFont val="Calibri"/>
        <family val="2"/>
        <scheme val="minor"/>
      </rPr>
      <t>2</t>
    </r>
    <r>
      <rPr>
        <sz val="11"/>
        <rFont val="Calibri"/>
        <family val="2"/>
        <scheme val="minor"/>
      </rPr>
      <t>Difference between 2025 ending balance and 2026 beginning balance driven by reconciliation of cash and accrual, timing of transfers between funds</t>
    </r>
  </si>
  <si>
    <t>Capital Funding Forecast - 3611 &amp; 3612 ($ '000)</t>
  </si>
  <si>
    <t>Beginning Balance</t>
  </si>
  <si>
    <t>WIFIA Proceeds</t>
  </si>
  <si>
    <t>State Loan Proceeds</t>
  </si>
  <si>
    <t>Variable Rate Debt Proceeds</t>
  </si>
  <si>
    <t>Commercial Paper / Interim Financing</t>
  </si>
  <si>
    <t>Retirement of Interim Financing</t>
  </si>
  <si>
    <t>Net Bond Proceeds</t>
  </si>
  <si>
    <t xml:space="preserve">Debt Reserve Contribution/(Requirement) </t>
  </si>
  <si>
    <t>Grants, Settlements, and Other</t>
  </si>
  <si>
    <t>Capital Expenditures</t>
  </si>
  <si>
    <t>Ending Balance Before Transfers</t>
  </si>
  <si>
    <t>Year-end Transfers from Operating Fund</t>
  </si>
  <si>
    <r>
      <t>Ending Balance</t>
    </r>
    <r>
      <rPr>
        <vertAlign val="superscript"/>
        <sz val="11"/>
        <rFont val="Calibri"/>
        <family val="2"/>
        <scheme val="minor"/>
      </rPr>
      <t>3</t>
    </r>
  </si>
  <si>
    <t>Capital Liquidity Reserve / Capital Liquidity Threshold</t>
  </si>
  <si>
    <t>Emergency Capital Reserve</t>
  </si>
  <si>
    <t>Revenue Bonds Reserve Account</t>
  </si>
  <si>
    <t>State Revolving Fund Reserve Account</t>
  </si>
  <si>
    <r>
      <rPr>
        <vertAlign val="superscript"/>
        <sz val="11"/>
        <rFont val="Calibri"/>
        <family val="2"/>
        <scheme val="minor"/>
      </rPr>
      <t>3</t>
    </r>
    <r>
      <rPr>
        <sz val="11"/>
        <rFont val="Calibri"/>
        <family val="2"/>
        <scheme val="minor"/>
      </rPr>
      <t>Difference between 2025 ending balance and 2026 beginning balance driven by reconciliation of cash and accrual, timing of transfers between funds</t>
    </r>
  </si>
  <si>
    <t xml:space="preserve">Note: Bond covenants are written to allow that in any given year, use of the Rates Stabilization Reserve can be recognized as revenue eligible for inclusion in the bond coverage calculation. In years that WTD contributes to this reserve, that portion of revenue is deducted from the revenue basis for calculating bond coverage. This allows WTD to use reserves to smooth rate increases and otherwise manage rate levels without compromising the ability to meet annual bond coverage targets. </t>
  </si>
  <si>
    <t>Unit Converstion</t>
  </si>
  <si>
    <t>Check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</si>
</sst>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7" formatCode="&quot;$&quot;#,##0.00_);\(&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0%"/>
    <numFmt numFmtId="165" formatCode="0_)"/>
    <numFmt numFmtId="166" formatCode="&quot;$&quot;#,##0.00;\-&quot;$&quot;#,##0.00"/>
    <numFmt numFmtId="167" formatCode="_(* #,##0_);_(* \(#,##0\);_(* &quot;-&quot;??_);_(@_)"/>
    <numFmt numFmtId="168" formatCode="_(&quot;$&quot;* #,##0_);_(&quot;$&quot;* \(#,##0\);_(&quot;$&quot;* &quot;-&quot;??_);_(@_)"/>
    <numFmt numFmtId="169" formatCode="#,##0;\(#,##0\)"/>
    <numFmt numFmtId="170" formatCode="0.00\x"/>
  </numFmts>
  <fonts count="14">
    <font>
      <sz val="10"/>
      <color theme="1"/>
      <name val="Arial"/>
      <family val="2"/>
    </font>
    <font>
      <sz val="11"/>
      <color theme="1"/>
      <name val="Calibri"/>
      <family val="2"/>
      <scheme val="minor"/>
    </font>
    <font>
      <b/>
      <sz val="11"/>
      <color theme="0"/>
      <name val="Calibri"/>
      <family val="2"/>
      <scheme val="minor"/>
    </font>
    <font>
      <sz val="11"/>
      <color theme="0"/>
      <name val="Calibri"/>
      <family val="2"/>
      <scheme val="minor"/>
    </font>
    <font>
      <b/>
      <sz val="11"/>
      <color rgb="FF9BE5E9"/>
      <name val="Calibri"/>
      <family val="2"/>
      <scheme val="minor"/>
    </font>
    <font>
      <sz val="11"/>
      <color rgb="FF9BE5E9"/>
      <name val="Calibri"/>
      <family val="2"/>
      <scheme val="minor"/>
    </font>
    <font>
      <sz val="11"/>
      <name val="Calibri"/>
      <family val="2"/>
      <scheme val="minor"/>
    </font>
    <font>
      <sz val="10"/>
      <name val="Arial"/>
      <family val="2"/>
    </font>
    <font>
      <b/>
      <sz val="11"/>
      <name val="Calibri"/>
      <family val="2"/>
      <scheme val="minor"/>
    </font>
    <font>
      <vertAlign val="superscript"/>
      <sz val="9.5"/>
      <name val="Calibri"/>
      <family val="2"/>
      <scheme val="minor"/>
    </font>
    <font>
      <vertAlign val="superscript"/>
      <sz val="11"/>
      <name val="Calibri"/>
      <family val="2"/>
      <scheme val="minor"/>
    </font>
    <font>
      <sz val="11"/>
      <name val="Calibri"/>
      <scheme val="minor"/>
    </font>
    <font>
      <sz val="11"/>
      <color theme="3"/>
      <name val="Calibri"/>
      <family val="2"/>
      <scheme val="minor"/>
    </font>
    <font>
      <i/>
      <sz val="11"/>
      <color theme="1" tint="0.249977111117893"/>
      <name val="Calibri"/>
      <family val="2"/>
      <scheme val="minor"/>
    </font>
  </fonts>
  <fills count="5">
    <fill>
      <patternFill patternType="none"/>
    </fill>
    <fill>
      <patternFill patternType="gray125"/>
    </fill>
    <fill>
      <patternFill patternType="solid">
        <fgColor theme="3"/>
        <bgColor indexed="64"/>
      </patternFill>
    </fill>
    <fill>
      <patternFill patternType="solid">
        <fgColor theme="4" tint="-0.499984740745262"/>
        <bgColor indexed="64"/>
      </patternFill>
    </fill>
    <fill>
      <patternFill patternType="solid">
        <fgColor theme="2"/>
        <bgColor indexed="64"/>
      </patternFill>
    </fill>
  </fills>
  <borders count="12">
    <border>
      <left/>
      <right/>
      <top/>
      <bottom/>
      <diagonal/>
    </border>
    <border>
      <left/>
      <right style="medium">
        <color theme="3"/>
      </right>
      <top/>
      <bottom/>
      <diagonal/>
    </border>
    <border>
      <left/>
      <right/>
      <top/>
      <bottom style="medium">
        <color theme="3"/>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auto="1"/>
      </left>
      <right/>
      <top/>
      <bottom/>
      <diagonal/>
    </border>
    <border>
      <left style="medium">
        <color theme="3"/>
      </left>
      <right/>
      <top/>
      <bottom/>
      <diagonal/>
    </border>
    <border>
      <left/>
      <right/>
      <top style="thin">
        <color indexed="64"/>
      </top>
      <bottom/>
      <diagonal/>
    </border>
    <border>
      <left/>
      <right/>
      <top/>
      <bottom style="thin">
        <color indexed="64"/>
      </bottom>
      <diagonal/>
    </border>
    <border>
      <left style="medium">
        <color theme="3"/>
      </left>
      <right/>
      <top/>
      <bottom style="medium">
        <color indexed="64"/>
      </bottom>
      <diagonal/>
    </border>
    <border>
      <left/>
      <right style="medium">
        <color theme="3"/>
      </right>
      <top/>
      <bottom style="medium">
        <color theme="3"/>
      </bottom>
      <diagonal/>
    </border>
  </borders>
  <cellStyleXfs count="7">
    <xf numFmtId="0" fontId="0" fillId="0" borderId="0"/>
    <xf numFmtId="0" fontId="1" fillId="0" borderId="0"/>
    <xf numFmtId="44" fontId="1"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cellStyleXfs>
  <cellXfs count="97">
    <xf numFmtId="0" fontId="0" fillId="0" borderId="0" xfId="0"/>
    <xf numFmtId="0" fontId="4" fillId="2" borderId="0" xfId="0" applyFont="1" applyFill="1" applyAlignment="1">
      <alignment vertical="center"/>
    </xf>
    <xf numFmtId="0" fontId="4" fillId="2" borderId="0" xfId="0" applyFont="1" applyFill="1" applyAlignment="1">
      <alignment horizontal="center" vertical="center"/>
    </xf>
    <xf numFmtId="0" fontId="4" fillId="2" borderId="1" xfId="0" applyFont="1" applyFill="1" applyBorder="1" applyAlignment="1">
      <alignment horizontal="center" vertical="center"/>
    </xf>
    <xf numFmtId="0" fontId="5" fillId="2" borderId="0" xfId="0" applyFont="1" applyFill="1" applyAlignment="1">
      <alignment vertical="center"/>
    </xf>
    <xf numFmtId="0" fontId="3" fillId="0" borderId="0" xfId="0" applyFont="1" applyAlignment="1">
      <alignment horizontal="center" vertical="center"/>
    </xf>
    <xf numFmtId="0" fontId="1" fillId="0" borderId="0" xfId="1" applyAlignment="1">
      <alignment vertical="center"/>
    </xf>
    <xf numFmtId="39" fontId="6" fillId="0" borderId="0" xfId="2" applyNumberFormat="1" applyFont="1" applyAlignment="1">
      <alignment vertical="center"/>
    </xf>
    <xf numFmtId="39" fontId="6" fillId="0" borderId="0" xfId="2" applyNumberFormat="1" applyFont="1" applyBorder="1" applyAlignment="1">
      <alignment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 fillId="0" borderId="0" xfId="0" applyFont="1" applyAlignment="1">
      <alignment vertical="center"/>
    </xf>
    <xf numFmtId="37" fontId="6" fillId="0" borderId="0" xfId="1" applyNumberFormat="1" applyFont="1" applyAlignment="1">
      <alignment horizontal="left" vertical="center"/>
    </xf>
    <xf numFmtId="10" fontId="6" fillId="0" borderId="0" xfId="3" applyNumberFormat="1" applyFont="1" applyBorder="1" applyAlignment="1">
      <alignment vertical="center"/>
    </xf>
    <xf numFmtId="164" fontId="6" fillId="0" borderId="0" xfId="3" applyNumberFormat="1" applyFont="1" applyBorder="1" applyAlignment="1">
      <alignment vertical="center"/>
    </xf>
    <xf numFmtId="164" fontId="6" fillId="0" borderId="0" xfId="3" applyNumberFormat="1" applyFont="1" applyAlignment="1">
      <alignment vertical="center"/>
    </xf>
    <xf numFmtId="164" fontId="6" fillId="0" borderId="2" xfId="3" applyNumberFormat="1" applyFont="1" applyBorder="1" applyAlignment="1">
      <alignment vertical="center"/>
    </xf>
    <xf numFmtId="0" fontId="4" fillId="2" borderId="3" xfId="1" applyFont="1" applyFill="1" applyBorder="1" applyAlignment="1">
      <alignment horizontal="left" vertical="center"/>
    </xf>
    <xf numFmtId="165" fontId="5" fillId="2" borderId="4" xfId="1" applyNumberFormat="1" applyFont="1" applyFill="1" applyBorder="1" applyAlignment="1">
      <alignment horizontal="center" vertical="center"/>
    </xf>
    <xf numFmtId="165" fontId="5" fillId="2" borderId="5" xfId="1" applyNumberFormat="1" applyFont="1" applyFill="1" applyBorder="1" applyAlignment="1">
      <alignment horizontal="center" vertical="center"/>
    </xf>
    <xf numFmtId="0" fontId="4" fillId="0" borderId="6" xfId="0" applyFont="1" applyBorder="1" applyAlignment="1">
      <alignment vertical="center"/>
    </xf>
    <xf numFmtId="0" fontId="4" fillId="0" borderId="0" xfId="0" applyFont="1" applyAlignment="1">
      <alignment horizontal="center" vertical="center"/>
    </xf>
    <xf numFmtId="0" fontId="4" fillId="0" borderId="1" xfId="0" applyFont="1" applyBorder="1" applyAlignment="1">
      <alignment horizontal="center" vertical="center"/>
    </xf>
    <xf numFmtId="166" fontId="6" fillId="0" borderId="7" xfId="4" applyNumberFormat="1" applyFont="1" applyBorder="1" applyAlignment="1">
      <alignment horizontal="left" vertical="center"/>
    </xf>
    <xf numFmtId="7" fontId="1" fillId="0" borderId="0" xfId="0" applyNumberFormat="1" applyFont="1" applyAlignment="1">
      <alignment vertical="center"/>
    </xf>
    <xf numFmtId="7" fontId="1" fillId="0" borderId="1" xfId="0" applyNumberFormat="1" applyFont="1" applyBorder="1" applyAlignment="1">
      <alignment vertical="center"/>
    </xf>
    <xf numFmtId="37" fontId="6" fillId="0" borderId="7" xfId="1" applyNumberFormat="1" applyFont="1" applyBorder="1" applyAlignment="1">
      <alignment horizontal="left" vertical="center"/>
    </xf>
    <xf numFmtId="10" fontId="6" fillId="0" borderId="0" xfId="3" applyNumberFormat="1" applyFont="1" applyAlignment="1">
      <alignment vertical="center"/>
    </xf>
    <xf numFmtId="10" fontId="6" fillId="0" borderId="1" xfId="3" applyNumberFormat="1" applyFont="1" applyBorder="1" applyAlignment="1">
      <alignment vertical="center"/>
    </xf>
    <xf numFmtId="43" fontId="6" fillId="0" borderId="0" xfId="5" applyFont="1" applyBorder="1" applyAlignment="1">
      <alignment vertical="center"/>
    </xf>
    <xf numFmtId="37" fontId="6" fillId="0" borderId="0" xfId="1" applyNumberFormat="1" applyFont="1" applyAlignment="1">
      <alignment vertical="center"/>
    </xf>
    <xf numFmtId="37" fontId="6" fillId="0" borderId="1" xfId="1" applyNumberFormat="1" applyFont="1" applyBorder="1" applyAlignment="1">
      <alignment vertical="center"/>
    </xf>
    <xf numFmtId="37" fontId="8" fillId="0" borderId="7" xfId="1" applyNumberFormat="1" applyFont="1" applyBorder="1" applyAlignment="1">
      <alignment horizontal="left" vertical="center"/>
    </xf>
    <xf numFmtId="167" fontId="6" fillId="0" borderId="0" xfId="5" applyNumberFormat="1" applyFont="1" applyBorder="1" applyAlignment="1">
      <alignment vertical="center"/>
    </xf>
    <xf numFmtId="164" fontId="6" fillId="0" borderId="0" xfId="5" applyNumberFormat="1" applyFont="1" applyAlignment="1">
      <alignment vertical="center"/>
    </xf>
    <xf numFmtId="167" fontId="6" fillId="0" borderId="1" xfId="5" applyNumberFormat="1" applyFont="1" applyBorder="1" applyAlignment="1">
      <alignment vertical="center"/>
    </xf>
    <xf numFmtId="37" fontId="6" fillId="0" borderId="7" xfId="1" applyNumberFormat="1" applyFont="1" applyBorder="1" applyAlignment="1">
      <alignment horizontal="left" vertical="center" indent="1"/>
    </xf>
    <xf numFmtId="168" fontId="6" fillId="0" borderId="0" xfId="2" applyNumberFormat="1" applyFont="1" applyBorder="1" applyAlignment="1">
      <alignment vertical="center"/>
    </xf>
    <xf numFmtId="42" fontId="6" fillId="0" borderId="0" xfId="2" applyNumberFormat="1" applyFont="1" applyBorder="1" applyAlignment="1">
      <alignment vertical="center"/>
    </xf>
    <xf numFmtId="42" fontId="6" fillId="0" borderId="0" xfId="2" applyNumberFormat="1" applyFont="1" applyAlignment="1">
      <alignment vertical="center"/>
    </xf>
    <xf numFmtId="168" fontId="6" fillId="0" borderId="1" xfId="2" applyNumberFormat="1" applyFont="1" applyBorder="1" applyAlignment="1">
      <alignment vertical="center"/>
    </xf>
    <xf numFmtId="167" fontId="6" fillId="0" borderId="0" xfId="6" applyNumberFormat="1" applyFont="1" applyBorder="1" applyAlignment="1">
      <alignment vertical="center"/>
    </xf>
    <xf numFmtId="41" fontId="6" fillId="0" borderId="0" xfId="6" applyNumberFormat="1" applyFont="1" applyBorder="1" applyAlignment="1">
      <alignment vertical="center"/>
    </xf>
    <xf numFmtId="41" fontId="6" fillId="0" borderId="0" xfId="5" applyNumberFormat="1" applyFont="1" applyBorder="1" applyAlignment="1">
      <alignment vertical="center"/>
    </xf>
    <xf numFmtId="41" fontId="6" fillId="0" borderId="0" xfId="5" applyNumberFormat="1" applyFont="1" applyAlignment="1">
      <alignment vertical="center"/>
    </xf>
    <xf numFmtId="41" fontId="6" fillId="0" borderId="0" xfId="6" applyNumberFormat="1" applyFont="1" applyAlignment="1">
      <alignment vertical="center"/>
    </xf>
    <xf numFmtId="167" fontId="6" fillId="0" borderId="1" xfId="6" applyNumberFormat="1" applyFont="1" applyBorder="1" applyAlignment="1">
      <alignment vertical="center"/>
    </xf>
    <xf numFmtId="168" fontId="8" fillId="0" borderId="0" xfId="2" applyNumberFormat="1" applyFont="1" applyBorder="1" applyAlignment="1">
      <alignment vertical="center"/>
    </xf>
    <xf numFmtId="42" fontId="8" fillId="0" borderId="8" xfId="2" applyNumberFormat="1" applyFont="1" applyBorder="1" applyAlignment="1">
      <alignment vertical="center"/>
    </xf>
    <xf numFmtId="168" fontId="8" fillId="0" borderId="1" xfId="2" applyNumberFormat="1" applyFont="1" applyBorder="1" applyAlignment="1">
      <alignment vertical="center"/>
    </xf>
    <xf numFmtId="42" fontId="1" fillId="0" borderId="0" xfId="1" applyNumberFormat="1" applyAlignment="1">
      <alignment vertical="center"/>
    </xf>
    <xf numFmtId="37" fontId="6" fillId="0" borderId="7" xfId="1" applyNumberFormat="1" applyFont="1" applyBorder="1" applyAlignment="1">
      <alignment vertical="center"/>
    </xf>
    <xf numFmtId="167" fontId="6" fillId="0" borderId="0" xfId="6" applyNumberFormat="1" applyFont="1" applyAlignment="1">
      <alignment vertical="center"/>
    </xf>
    <xf numFmtId="169" fontId="8" fillId="0" borderId="7" xfId="1" applyNumberFormat="1" applyFont="1" applyBorder="1" applyAlignment="1">
      <alignment horizontal="left" vertical="center"/>
    </xf>
    <xf numFmtId="169" fontId="6" fillId="0" borderId="7" xfId="1" applyNumberFormat="1" applyFont="1" applyBorder="1" applyAlignment="1">
      <alignment horizontal="left" vertical="center" indent="1"/>
    </xf>
    <xf numFmtId="164" fontId="1" fillId="0" borderId="0" xfId="1" applyNumberFormat="1" applyAlignment="1">
      <alignment vertical="center"/>
    </xf>
    <xf numFmtId="41" fontId="6" fillId="0" borderId="0" xfId="6" applyNumberFormat="1" applyFont="1" applyFill="1" applyBorder="1" applyAlignment="1">
      <alignment vertical="center"/>
    </xf>
    <xf numFmtId="166" fontId="6" fillId="0" borderId="7" xfId="4" applyNumberFormat="1" applyFont="1" applyFill="1" applyBorder="1" applyAlignment="1">
      <alignment horizontal="left" vertical="center" indent="1"/>
    </xf>
    <xf numFmtId="168" fontId="8" fillId="0" borderId="0" xfId="2" applyNumberFormat="1" applyFont="1" applyAlignment="1">
      <alignment vertical="center"/>
    </xf>
    <xf numFmtId="42" fontId="8" fillId="0" borderId="0" xfId="2" applyNumberFormat="1" applyFont="1" applyBorder="1" applyAlignment="1">
      <alignment vertical="center"/>
    </xf>
    <xf numFmtId="42" fontId="8" fillId="0" borderId="0" xfId="2" applyNumberFormat="1" applyFont="1" applyAlignment="1">
      <alignment vertical="center"/>
    </xf>
    <xf numFmtId="169" fontId="6" fillId="0" borderId="7" xfId="1" applyNumberFormat="1" applyFont="1" applyBorder="1" applyAlignment="1">
      <alignment horizontal="left" vertical="center"/>
    </xf>
    <xf numFmtId="166" fontId="6" fillId="0" borderId="7" xfId="4" applyNumberFormat="1" applyFont="1" applyBorder="1" applyAlignment="1">
      <alignment horizontal="left" vertical="center" indent="1"/>
    </xf>
    <xf numFmtId="41" fontId="6" fillId="0" borderId="9" xfId="2" applyNumberFormat="1" applyFont="1" applyBorder="1" applyAlignment="1">
      <alignment vertical="center"/>
    </xf>
    <xf numFmtId="42" fontId="6" fillId="0" borderId="0" xfId="2" applyNumberFormat="1" applyFont="1" applyFill="1" applyBorder="1" applyAlignment="1">
      <alignment vertical="center"/>
    </xf>
    <xf numFmtId="168" fontId="6" fillId="0" borderId="0" xfId="2" applyNumberFormat="1" applyFont="1" applyAlignment="1">
      <alignment vertical="center"/>
    </xf>
    <xf numFmtId="39" fontId="8" fillId="0" borderId="7" xfId="1" applyNumberFormat="1" applyFont="1" applyBorder="1" applyAlignment="1">
      <alignment horizontal="left" vertical="center"/>
    </xf>
    <xf numFmtId="10" fontId="6" fillId="0" borderId="0" xfId="5" applyNumberFormat="1" applyFont="1" applyBorder="1" applyAlignment="1">
      <alignment vertical="center"/>
    </xf>
    <xf numFmtId="10" fontId="6" fillId="0" borderId="0" xfId="5" applyNumberFormat="1" applyFont="1" applyAlignment="1">
      <alignment vertical="center"/>
    </xf>
    <xf numFmtId="43" fontId="6" fillId="0" borderId="1" xfId="5" applyFont="1" applyBorder="1" applyAlignment="1">
      <alignment vertical="center"/>
    </xf>
    <xf numFmtId="39" fontId="6" fillId="0" borderId="7" xfId="1" applyNumberFormat="1" applyFont="1" applyBorder="1" applyAlignment="1">
      <alignment horizontal="left" vertical="center" indent="1"/>
    </xf>
    <xf numFmtId="42" fontId="6" fillId="0" borderId="0" xfId="5" applyNumberFormat="1" applyFont="1" applyBorder="1" applyAlignment="1">
      <alignment vertical="center"/>
    </xf>
    <xf numFmtId="42" fontId="6" fillId="0" borderId="0" xfId="5" applyNumberFormat="1" applyFont="1" applyAlignment="1">
      <alignment vertical="center"/>
    </xf>
    <xf numFmtId="39" fontId="6" fillId="0" borderId="7" xfId="1" applyNumberFormat="1" applyFont="1" applyBorder="1" applyAlignment="1">
      <alignment horizontal="left" vertical="center"/>
    </xf>
    <xf numFmtId="170" fontId="6" fillId="0" borderId="0" xfId="5" applyNumberFormat="1" applyFont="1" applyBorder="1" applyAlignment="1">
      <alignment vertical="center"/>
    </xf>
    <xf numFmtId="170" fontId="6" fillId="0" borderId="0" xfId="5" applyNumberFormat="1" applyFont="1" applyAlignment="1">
      <alignment vertical="center"/>
    </xf>
    <xf numFmtId="170" fontId="6" fillId="0" borderId="1" xfId="5" applyNumberFormat="1" applyFont="1" applyBorder="1" applyAlignment="1">
      <alignment vertical="center"/>
    </xf>
    <xf numFmtId="37" fontId="6" fillId="0" borderId="10" xfId="1" applyNumberFormat="1" applyFont="1" applyBorder="1" applyAlignment="1">
      <alignment horizontal="left" vertical="center"/>
    </xf>
    <xf numFmtId="168" fontId="6" fillId="0" borderId="2" xfId="2" applyNumberFormat="1" applyFont="1" applyBorder="1" applyAlignment="1">
      <alignment vertical="center"/>
    </xf>
    <xf numFmtId="168" fontId="6" fillId="0" borderId="11" xfId="2" applyNumberFormat="1" applyFont="1" applyBorder="1" applyAlignment="1">
      <alignment vertical="center"/>
    </xf>
    <xf numFmtId="169" fontId="6" fillId="0" borderId="0" xfId="1" applyNumberFormat="1" applyFont="1" applyAlignment="1">
      <alignment vertical="center"/>
    </xf>
    <xf numFmtId="41" fontId="6" fillId="0" borderId="0" xfId="5" applyNumberFormat="1" applyFont="1" applyFill="1" applyBorder="1" applyAlignment="1">
      <alignment vertical="center"/>
    </xf>
    <xf numFmtId="41" fontId="11" fillId="0" borderId="0" xfId="5" applyNumberFormat="1" applyFont="1" applyFill="1" applyAlignment="1">
      <alignment vertical="center"/>
    </xf>
    <xf numFmtId="166" fontId="8" fillId="0" borderId="7" xfId="4" applyNumberFormat="1" applyFont="1" applyBorder="1" applyAlignment="1">
      <alignment horizontal="left" vertical="center" indent="1"/>
    </xf>
    <xf numFmtId="41" fontId="8" fillId="0" borderId="0" xfId="2" applyNumberFormat="1" applyFont="1" applyBorder="1" applyAlignment="1">
      <alignment vertical="center"/>
    </xf>
    <xf numFmtId="41" fontId="8" fillId="0" borderId="0" xfId="2" applyNumberFormat="1" applyFont="1" applyAlignment="1">
      <alignment vertical="center"/>
    </xf>
    <xf numFmtId="42" fontId="6" fillId="0" borderId="8" xfId="2" applyNumberFormat="1" applyFont="1" applyBorder="1" applyAlignment="1">
      <alignment vertical="center"/>
    </xf>
    <xf numFmtId="41" fontId="6" fillId="0" borderId="0" xfId="1" applyNumberFormat="1" applyFont="1" applyAlignment="1">
      <alignment vertical="center"/>
    </xf>
    <xf numFmtId="167" fontId="6" fillId="0" borderId="2" xfId="6" applyNumberFormat="1" applyFont="1" applyBorder="1" applyAlignment="1">
      <alignment vertical="center"/>
    </xf>
    <xf numFmtId="167" fontId="6" fillId="0" borderId="11" xfId="6" applyNumberFormat="1" applyFont="1" applyBorder="1" applyAlignment="1">
      <alignment vertical="center"/>
    </xf>
    <xf numFmtId="169" fontId="6" fillId="0" borderId="0" xfId="1" applyNumberFormat="1" applyFont="1" applyAlignment="1">
      <alignment horizontal="left" vertical="center"/>
    </xf>
    <xf numFmtId="169" fontId="6" fillId="0" borderId="0" xfId="1" applyNumberFormat="1" applyFont="1" applyAlignment="1">
      <alignment vertical="center" wrapText="1"/>
    </xf>
    <xf numFmtId="168" fontId="1" fillId="0" borderId="0" xfId="2" applyNumberFormat="1" applyFont="1" applyBorder="1" applyAlignment="1">
      <alignment vertical="center"/>
    </xf>
    <xf numFmtId="3" fontId="12" fillId="4" borderId="0" xfId="2" applyNumberFormat="1" applyFont="1" applyFill="1" applyBorder="1" applyAlignment="1">
      <alignment vertical="center"/>
    </xf>
    <xf numFmtId="168" fontId="1" fillId="0" borderId="0" xfId="2" applyNumberFormat="1" applyFont="1" applyAlignment="1">
      <alignment vertical="center"/>
    </xf>
    <xf numFmtId="41" fontId="1" fillId="0" borderId="0" xfId="1" applyNumberFormat="1" applyAlignment="1">
      <alignment vertical="center"/>
    </xf>
    <xf numFmtId="0" fontId="13" fillId="0" borderId="0" xfId="0" applyFont="1" applyAlignment="1">
      <alignment vertical="center"/>
    </xf>
  </cellXfs>
  <cellStyles count="7">
    <cellStyle name="Comma 2" xfId="5" xr:uid="{79C455EF-CA6B-4EDB-B2E1-222A8DFAE85F}"/>
    <cellStyle name="Comma 2 2" xfId="6" xr:uid="{8A8C851A-FAD4-4C12-8E9C-8E298C1A8B74}"/>
    <cellStyle name="Currency 2" xfId="2" xr:uid="{DF32AFF9-3A25-4087-997B-E6210B941DE4}"/>
    <cellStyle name="Currency 2 2" xfId="4" xr:uid="{5B0F5C0D-A5E4-4DCB-8F5B-31834917D78E}"/>
    <cellStyle name="Normal" xfId="0" builtinId="0"/>
    <cellStyle name="Normal 3" xfId="1" xr:uid="{8BA3A02F-BADF-464C-8F92-C763C66A883F}"/>
    <cellStyle name="Percent 2" xfId="3" xr:uid="{A3B23DA7-E705-4727-B00B-617570D3E4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Raftelis">
      <a:dk1>
        <a:sysClr val="windowText" lastClr="000000"/>
      </a:dk1>
      <a:lt1>
        <a:sysClr val="window" lastClr="FFFFFF"/>
      </a:lt1>
      <a:dk2>
        <a:srgbClr val="023B40"/>
      </a:dk2>
      <a:lt2>
        <a:srgbClr val="E7E6E6"/>
      </a:lt2>
      <a:accent1>
        <a:srgbClr val="3DCCD5"/>
      </a:accent1>
      <a:accent2>
        <a:srgbClr val="023B40"/>
      </a:accent2>
      <a:accent3>
        <a:srgbClr val="A5A5A5"/>
      </a:accent3>
      <a:accent4>
        <a:srgbClr val="9FCA6C"/>
      </a:accent4>
      <a:accent5>
        <a:srgbClr val="FFD965"/>
      </a:accent5>
      <a:accent6>
        <a:srgbClr val="525252"/>
      </a:accent6>
      <a:hlink>
        <a:srgbClr val="023B40"/>
      </a:hlink>
      <a:folHlink>
        <a:srgbClr val="3DCCD5"/>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18340-FC46-4130-85BE-17F4577C19F3}">
  <sheetPr>
    <tabColor theme="2" tint="-9.9978637043366805E-2"/>
  </sheetPr>
  <dimension ref="A1:AH131"/>
  <sheetViews>
    <sheetView showGridLines="0" tabSelected="1" zoomScale="115" zoomScaleNormal="115" workbookViewId="0">
      <selection activeCell="F24" sqref="F24:F25"/>
    </sheetView>
  </sheetViews>
  <sheetFormatPr defaultColWidth="0" defaultRowHeight="14.45" zeroHeight="1"/>
  <cols>
    <col min="1" max="1" width="2.5703125" style="11" customWidth="1"/>
    <col min="2" max="2" width="48.42578125" style="6" customWidth="1"/>
    <col min="3" max="14" width="15.42578125" style="6" customWidth="1"/>
    <col min="15" max="15" width="1.42578125" style="6" customWidth="1"/>
    <col min="16" max="16" width="12.42578125" style="6" bestFit="1" customWidth="1"/>
    <col min="17" max="34" width="0" style="6" hidden="1" customWidth="1"/>
    <col min="35" max="16384" width="9.42578125" style="6" hidden="1"/>
  </cols>
  <sheetData>
    <row r="1" spans="1:15" s="4" customFormat="1" ht="20.100000000000001" customHeight="1">
      <c r="A1" s="1" t="s">
        <v>0</v>
      </c>
      <c r="B1" s="1"/>
      <c r="C1" s="2">
        <v>2025</v>
      </c>
      <c r="D1" s="2">
        <v>2026</v>
      </c>
      <c r="E1" s="2">
        <v>2027</v>
      </c>
      <c r="F1" s="2">
        <v>2028</v>
      </c>
      <c r="G1" s="2">
        <v>2029</v>
      </c>
      <c r="H1" s="2">
        <v>2030</v>
      </c>
      <c r="I1" s="2">
        <v>2031</v>
      </c>
      <c r="J1" s="2">
        <v>2032</v>
      </c>
      <c r="K1" s="2">
        <v>2033</v>
      </c>
      <c r="L1" s="2">
        <v>2034</v>
      </c>
      <c r="M1" s="2">
        <v>2035</v>
      </c>
      <c r="N1" s="2">
        <v>2036</v>
      </c>
      <c r="O1" s="3"/>
    </row>
    <row r="2" spans="1:15" ht="6.6" customHeight="1">
      <c r="A2" s="5"/>
      <c r="C2" s="7"/>
      <c r="D2" s="7"/>
      <c r="E2" s="7"/>
      <c r="F2" s="7"/>
      <c r="G2" s="7"/>
      <c r="H2" s="7"/>
      <c r="I2" s="7"/>
      <c r="J2" s="7"/>
      <c r="K2" s="7"/>
      <c r="L2" s="7"/>
      <c r="M2" s="7"/>
      <c r="N2" s="7"/>
      <c r="O2" s="8"/>
    </row>
    <row r="3" spans="1:15" s="11" customFormat="1" ht="14.1" customHeight="1">
      <c r="A3" s="5"/>
      <c r="B3" s="1" t="s">
        <v>1</v>
      </c>
      <c r="C3" s="9" t="s">
        <v>2</v>
      </c>
      <c r="D3" s="9" t="s">
        <v>3</v>
      </c>
      <c r="E3" s="9" t="s">
        <v>4</v>
      </c>
      <c r="F3" s="9" t="s">
        <v>5</v>
      </c>
      <c r="G3" s="9" t="s">
        <v>5</v>
      </c>
      <c r="H3" s="9" t="s">
        <v>5</v>
      </c>
      <c r="I3" s="9" t="s">
        <v>5</v>
      </c>
      <c r="J3" s="9" t="s">
        <v>5</v>
      </c>
      <c r="K3" s="9" t="s">
        <v>5</v>
      </c>
      <c r="L3" s="9" t="s">
        <v>5</v>
      </c>
      <c r="M3" s="9" t="s">
        <v>5</v>
      </c>
      <c r="N3" s="9" t="s">
        <v>5</v>
      </c>
      <c r="O3" s="10"/>
    </row>
    <row r="4" spans="1:15" s="11" customFormat="1">
      <c r="A4" s="5" t="s">
        <v>6</v>
      </c>
      <c r="B4" s="1" t="s">
        <v>7</v>
      </c>
      <c r="C4" s="2">
        <v>2025</v>
      </c>
      <c r="D4" s="2">
        <v>2026</v>
      </c>
      <c r="E4" s="2">
        <v>2027</v>
      </c>
      <c r="F4" s="2">
        <v>2028</v>
      </c>
      <c r="G4" s="2">
        <v>2029</v>
      </c>
      <c r="H4" s="2">
        <v>2030</v>
      </c>
      <c r="I4" s="2">
        <v>2031</v>
      </c>
      <c r="J4" s="2">
        <v>2032</v>
      </c>
      <c r="K4" s="2">
        <v>2033</v>
      </c>
      <c r="L4" s="2">
        <v>2034</v>
      </c>
      <c r="M4" s="2">
        <v>2035</v>
      </c>
      <c r="N4" s="2">
        <v>2036</v>
      </c>
      <c r="O4" s="3"/>
    </row>
    <row r="5" spans="1:15" ht="13.35" customHeight="1" thickBot="1">
      <c r="B5" s="12"/>
      <c r="C5" s="13"/>
      <c r="D5" s="14"/>
      <c r="E5" s="13"/>
      <c r="F5" s="14"/>
      <c r="G5" s="13"/>
      <c r="H5" s="14"/>
      <c r="I5" s="14"/>
      <c r="J5" s="14"/>
      <c r="K5" s="14"/>
      <c r="L5" s="14"/>
      <c r="M5" s="14"/>
      <c r="N5" s="15"/>
      <c r="O5" s="16"/>
    </row>
    <row r="6" spans="1:15" ht="14.1" customHeight="1">
      <c r="B6" s="17" t="s">
        <v>8</v>
      </c>
      <c r="C6" s="18"/>
      <c r="D6" s="18"/>
      <c r="E6" s="18"/>
      <c r="F6" s="18"/>
      <c r="G6" s="18"/>
      <c r="H6" s="18"/>
      <c r="I6" s="18"/>
      <c r="J6" s="18"/>
      <c r="K6" s="18"/>
      <c r="L6" s="18"/>
      <c r="M6" s="18"/>
      <c r="N6" s="18"/>
      <c r="O6" s="19"/>
    </row>
    <row r="7" spans="1:15" s="11" customFormat="1" ht="6" customHeight="1">
      <c r="A7" s="5"/>
      <c r="B7" s="20"/>
      <c r="C7" s="21"/>
      <c r="D7" s="21"/>
      <c r="E7" s="21"/>
      <c r="F7" s="21"/>
      <c r="G7" s="21"/>
      <c r="H7" s="21"/>
      <c r="I7" s="21"/>
      <c r="J7" s="21"/>
      <c r="K7" s="21"/>
      <c r="L7" s="21"/>
      <c r="M7" s="21"/>
      <c r="N7" s="21"/>
      <c r="O7" s="22"/>
    </row>
    <row r="8" spans="1:15" ht="13.35" customHeight="1">
      <c r="B8" s="23" t="s">
        <v>9</v>
      </c>
      <c r="C8" s="24">
        <v>58.28</v>
      </c>
      <c r="D8" s="24">
        <v>62.66</v>
      </c>
      <c r="E8" s="24">
        <v>70.650000000000006</v>
      </c>
      <c r="F8" s="24">
        <v>79.660000000000011</v>
      </c>
      <c r="G8" s="24">
        <v>89.820000000000007</v>
      </c>
      <c r="H8" s="24">
        <v>101.28</v>
      </c>
      <c r="I8" s="24">
        <v>112.68</v>
      </c>
      <c r="J8" s="24">
        <v>125.36</v>
      </c>
      <c r="K8" s="24">
        <v>135.38999999999999</v>
      </c>
      <c r="L8" s="24">
        <v>146.22999999999999</v>
      </c>
      <c r="M8" s="24">
        <v>157.92999999999998</v>
      </c>
      <c r="N8" s="24">
        <v>160.69999999999999</v>
      </c>
      <c r="O8" s="25"/>
    </row>
    <row r="9" spans="1:15" ht="13.35" customHeight="1">
      <c r="B9" s="26" t="s">
        <v>10</v>
      </c>
      <c r="C9" s="13">
        <v>5.7500000000000002E-2</v>
      </c>
      <c r="D9" s="13">
        <v>7.4999999999999997E-2</v>
      </c>
      <c r="E9" s="13">
        <v>0.1275</v>
      </c>
      <c r="F9" s="13">
        <v>0.1275</v>
      </c>
      <c r="G9" s="13">
        <v>0.1275</v>
      </c>
      <c r="H9" s="13">
        <v>0.1275</v>
      </c>
      <c r="I9" s="13">
        <v>0.1125</v>
      </c>
      <c r="J9" s="13">
        <v>0.1125</v>
      </c>
      <c r="K9" s="13">
        <v>0.08</v>
      </c>
      <c r="L9" s="13">
        <v>0.08</v>
      </c>
      <c r="M9" s="13">
        <v>0.08</v>
      </c>
      <c r="N9" s="27">
        <v>1.7500000000000002E-2</v>
      </c>
      <c r="O9" s="28"/>
    </row>
    <row r="10" spans="1:15" ht="13.35" customHeight="1">
      <c r="B10" s="23" t="s">
        <v>11</v>
      </c>
      <c r="C10" s="30">
        <v>782423.5</v>
      </c>
      <c r="D10" s="30">
        <v>792053.25718750001</v>
      </c>
      <c r="E10" s="30">
        <v>796416.00441093743</v>
      </c>
      <c r="F10" s="30">
        <v>801373.80943299201</v>
      </c>
      <c r="G10" s="30">
        <v>806340.40348015702</v>
      </c>
      <c r="H10" s="30">
        <v>811315.83049755776</v>
      </c>
      <c r="I10" s="30">
        <v>816300.13465004554</v>
      </c>
      <c r="J10" s="30">
        <v>821293.3603232957</v>
      </c>
      <c r="K10" s="30">
        <v>826295.55212491215</v>
      </c>
      <c r="L10" s="30">
        <v>831306.75488553662</v>
      </c>
      <c r="M10" s="30">
        <v>836327.01365996432</v>
      </c>
      <c r="N10" s="30">
        <v>841356.37372826412</v>
      </c>
      <c r="O10" s="31"/>
    </row>
    <row r="11" spans="1:15" s="11" customFormat="1" ht="6" customHeight="1">
      <c r="A11" s="5"/>
      <c r="B11" s="20"/>
      <c r="C11" s="21"/>
      <c r="D11" s="21"/>
      <c r="E11" s="21"/>
      <c r="F11" s="21"/>
      <c r="G11" s="21"/>
      <c r="H11" s="21"/>
      <c r="I11" s="21"/>
      <c r="J11" s="21"/>
      <c r="K11" s="21"/>
      <c r="L11" s="21"/>
      <c r="M11" s="21"/>
      <c r="N11" s="21"/>
      <c r="O11" s="22"/>
    </row>
    <row r="12" spans="1:15" ht="13.35" customHeight="1">
      <c r="B12" s="32" t="s">
        <v>12</v>
      </c>
      <c r="C12" s="33"/>
      <c r="D12" s="33"/>
      <c r="E12" s="29"/>
      <c r="F12" s="33"/>
      <c r="G12" s="33"/>
      <c r="H12" s="33"/>
      <c r="I12" s="33"/>
      <c r="J12" s="33"/>
      <c r="K12" s="33"/>
      <c r="L12" s="33"/>
      <c r="M12" s="33"/>
      <c r="N12" s="34"/>
      <c r="O12" s="35"/>
    </row>
    <row r="13" spans="1:15" ht="13.35" customHeight="1">
      <c r="A13" s="5" t="s">
        <v>6</v>
      </c>
      <c r="B13" s="36" t="s">
        <v>13</v>
      </c>
      <c r="C13" s="38">
        <v>546925.68596999999</v>
      </c>
      <c r="D13" s="38">
        <v>595560.68514442502</v>
      </c>
      <c r="E13" s="38">
        <v>675201.48853959283</v>
      </c>
      <c r="F13" s="38">
        <v>766049.25191318581</v>
      </c>
      <c r="G13" s="38">
        <v>869105.94048705243</v>
      </c>
      <c r="H13" s="38">
        <v>986040.8077535117</v>
      </c>
      <c r="I13" s="38">
        <v>1103768.3900684055</v>
      </c>
      <c r="J13" s="38">
        <v>1235488.0278015402</v>
      </c>
      <c r="K13" s="38">
        <v>1342465.8576263019</v>
      </c>
      <c r="L13" s="38">
        <v>1458743.8412029443</v>
      </c>
      <c r="M13" s="38">
        <v>1584973.5032078179</v>
      </c>
      <c r="N13" s="39">
        <v>1622471.6310975845</v>
      </c>
      <c r="O13" s="40"/>
    </row>
    <row r="14" spans="1:15" ht="13.35" customHeight="1">
      <c r="B14" s="36" t="s">
        <v>14</v>
      </c>
      <c r="C14" s="43">
        <v>104386.23095999999</v>
      </c>
      <c r="D14" s="43">
        <v>104146.99842600526</v>
      </c>
      <c r="E14" s="43">
        <v>111252.80424640677</v>
      </c>
      <c r="F14" s="43">
        <v>117244.69125903572</v>
      </c>
      <c r="G14" s="43">
        <v>122689.11542278944</v>
      </c>
      <c r="H14" s="43">
        <v>128146.54913051343</v>
      </c>
      <c r="I14" s="43">
        <v>133791.0979784255</v>
      </c>
      <c r="J14" s="43">
        <v>138654.58336662105</v>
      </c>
      <c r="K14" s="43">
        <v>142676.23959019239</v>
      </c>
      <c r="L14" s="43">
        <v>146327.08662524103</v>
      </c>
      <c r="M14" s="43">
        <v>151548.45813318895</v>
      </c>
      <c r="N14" s="44">
        <v>160035.06669643777</v>
      </c>
      <c r="O14" s="35"/>
    </row>
    <row r="15" spans="1:15" ht="13.35" customHeight="1">
      <c r="B15" s="36" t="s">
        <v>15</v>
      </c>
      <c r="C15" s="43">
        <v>9974.7003799999984</v>
      </c>
      <c r="D15" s="43">
        <v>10025.26251656</v>
      </c>
      <c r="E15" s="43">
        <v>10076.128025939357</v>
      </c>
      <c r="F15" s="43">
        <v>10127.298728374997</v>
      </c>
      <c r="G15" s="43">
        <v>10178.776455025249</v>
      </c>
      <c r="H15" s="43">
        <v>10230.563048035399</v>
      </c>
      <c r="I15" s="43">
        <v>10282.660360603611</v>
      </c>
      <c r="J15" s="43">
        <v>10335.070257047233</v>
      </c>
      <c r="K15" s="43">
        <v>10387.794612869517</v>
      </c>
      <c r="L15" s="43">
        <v>10440.835314826732</v>
      </c>
      <c r="M15" s="43">
        <v>10494.194260995695</v>
      </c>
      <c r="N15" s="44">
        <v>10547.873360841671</v>
      </c>
      <c r="O15" s="35"/>
    </row>
    <row r="16" spans="1:15" ht="13.35" customHeight="1">
      <c r="B16" s="36" t="s">
        <v>16</v>
      </c>
      <c r="C16" s="43">
        <v>9837.0888300000006</v>
      </c>
      <c r="D16" s="43">
        <v>8184.1447023000001</v>
      </c>
      <c r="E16" s="43">
        <v>8429.6690433690001</v>
      </c>
      <c r="F16" s="43">
        <v>8682.5591146700699</v>
      </c>
      <c r="G16" s="43">
        <v>8943.0358881101729</v>
      </c>
      <c r="H16" s="43">
        <v>9211.326964753478</v>
      </c>
      <c r="I16" s="43">
        <v>9487.6667736960844</v>
      </c>
      <c r="J16" s="43">
        <v>9772.2967769069637</v>
      </c>
      <c r="K16" s="43">
        <v>10065.465680214174</v>
      </c>
      <c r="L16" s="43">
        <v>10367.429650620599</v>
      </c>
      <c r="M16" s="43">
        <v>10678.452540139217</v>
      </c>
      <c r="N16" s="44">
        <v>10998.806116343396</v>
      </c>
      <c r="O16" s="35"/>
    </row>
    <row r="17" spans="2:16" ht="13.35" customHeight="1">
      <c r="B17" s="36" t="s">
        <v>17</v>
      </c>
      <c r="C17" s="43">
        <v>4224.4430700000003</v>
      </c>
      <c r="D17" s="43">
        <v>4000.2775482000002</v>
      </c>
      <c r="E17" s="43">
        <v>4012.9015559459999</v>
      </c>
      <c r="F17" s="43">
        <v>4025.9042839243803</v>
      </c>
      <c r="G17" s="43">
        <v>4039.2970937421114</v>
      </c>
      <c r="H17" s="43">
        <v>4053.0916878543753</v>
      </c>
      <c r="I17" s="43">
        <v>4067.3001197900066</v>
      </c>
      <c r="J17" s="43">
        <v>4081.9348046837063</v>
      </c>
      <c r="K17" s="43">
        <v>4097.008530124217</v>
      </c>
      <c r="L17" s="43">
        <v>4112.5344673279442</v>
      </c>
      <c r="M17" s="43">
        <v>4128.5261826477827</v>
      </c>
      <c r="N17" s="44">
        <v>4144.9976494272159</v>
      </c>
      <c r="O17" s="35"/>
    </row>
    <row r="18" spans="2:16" ht="13.35" customHeight="1">
      <c r="B18" s="36" t="s">
        <v>18</v>
      </c>
      <c r="C18" s="43">
        <v>30174.859570000004</v>
      </c>
      <c r="D18" s="43">
        <v>37197.715267200001</v>
      </c>
      <c r="E18" s="43">
        <v>22229.121107242914</v>
      </c>
      <c r="F18" s="43">
        <v>20818.807094399785</v>
      </c>
      <c r="G18" s="43">
        <v>21859.724219768435</v>
      </c>
      <c r="H18" s="43">
        <v>22811.337471854706</v>
      </c>
      <c r="I18" s="43">
        <v>23347.761004532364</v>
      </c>
      <c r="J18" s="43">
        <v>24439.029949821819</v>
      </c>
      <c r="K18" s="43">
        <v>26404.064062356541</v>
      </c>
      <c r="L18" s="43">
        <v>25808.77176933784</v>
      </c>
      <c r="M18" s="43">
        <v>27263.756614203692</v>
      </c>
      <c r="N18" s="44">
        <v>29666.530377250569</v>
      </c>
      <c r="O18" s="35"/>
    </row>
    <row r="19" spans="2:16" ht="13.35" customHeight="1">
      <c r="B19" s="36" t="s">
        <v>19</v>
      </c>
      <c r="C19" s="42">
        <v>0</v>
      </c>
      <c r="D19" s="42">
        <v>0</v>
      </c>
      <c r="E19" s="42">
        <v>0</v>
      </c>
      <c r="F19" s="42">
        <v>0</v>
      </c>
      <c r="G19" s="42">
        <v>0</v>
      </c>
      <c r="H19" s="42">
        <v>0</v>
      </c>
      <c r="I19" s="42">
        <v>0</v>
      </c>
      <c r="J19" s="42">
        <v>0</v>
      </c>
      <c r="K19" s="42">
        <v>0</v>
      </c>
      <c r="L19" s="42">
        <v>0</v>
      </c>
      <c r="M19" s="42">
        <v>0</v>
      </c>
      <c r="N19" s="45">
        <v>0</v>
      </c>
      <c r="O19" s="46"/>
    </row>
    <row r="20" spans="2:16" ht="13.35" customHeight="1">
      <c r="B20" s="32" t="s">
        <v>20</v>
      </c>
      <c r="C20" s="48">
        <f t="shared" ref="C20:N20" si="0">SUM(C13:C19)</f>
        <v>705523.00878000003</v>
      </c>
      <c r="D20" s="48">
        <f t="shared" si="0"/>
        <v>759115.08360469027</v>
      </c>
      <c r="E20" s="48">
        <f t="shared" si="0"/>
        <v>831202.11251849681</v>
      </c>
      <c r="F20" s="48">
        <f t="shared" si="0"/>
        <v>926948.51239359076</v>
      </c>
      <c r="G20" s="48">
        <f t="shared" si="0"/>
        <v>1036815.8895664879</v>
      </c>
      <c r="H20" s="48">
        <f t="shared" si="0"/>
        <v>1160493.6760565229</v>
      </c>
      <c r="I20" s="48">
        <f t="shared" si="0"/>
        <v>1284744.8763054532</v>
      </c>
      <c r="J20" s="48">
        <f t="shared" si="0"/>
        <v>1422770.9429566211</v>
      </c>
      <c r="K20" s="48">
        <f t="shared" si="0"/>
        <v>1536096.4301020589</v>
      </c>
      <c r="L20" s="48">
        <f t="shared" si="0"/>
        <v>1655800.4990302983</v>
      </c>
      <c r="M20" s="48">
        <f t="shared" si="0"/>
        <v>1789086.8909389933</v>
      </c>
      <c r="N20" s="48">
        <f t="shared" si="0"/>
        <v>1837864.9052978854</v>
      </c>
      <c r="O20" s="49"/>
      <c r="P20" s="50"/>
    </row>
    <row r="21" spans="2:16" ht="13.35" customHeight="1">
      <c r="B21" s="51"/>
      <c r="C21" s="41"/>
      <c r="D21" s="41"/>
      <c r="E21" s="41"/>
      <c r="F21" s="41"/>
      <c r="G21" s="41"/>
      <c r="H21" s="41"/>
      <c r="I21" s="41"/>
      <c r="J21" s="41"/>
      <c r="K21" s="41"/>
      <c r="L21" s="41"/>
      <c r="M21" s="41"/>
      <c r="N21" s="52"/>
      <c r="O21" s="46"/>
      <c r="P21" s="50"/>
    </row>
    <row r="22" spans="2:16" ht="13.35" customHeight="1">
      <c r="B22" s="53" t="s">
        <v>21</v>
      </c>
      <c r="C22" s="52"/>
      <c r="D22" s="41"/>
      <c r="E22" s="41"/>
      <c r="F22" s="41"/>
      <c r="G22" s="41"/>
      <c r="H22" s="41"/>
      <c r="I22" s="41"/>
      <c r="J22" s="41"/>
      <c r="K22" s="41"/>
      <c r="L22" s="52"/>
      <c r="M22" s="52"/>
      <c r="N22" s="52"/>
      <c r="O22" s="46"/>
      <c r="P22" s="50"/>
    </row>
    <row r="23" spans="2:16" ht="13.35" customHeight="1">
      <c r="B23" s="54" t="s">
        <v>22</v>
      </c>
      <c r="C23" s="38">
        <v>-218706.57037000003</v>
      </c>
      <c r="D23" s="38">
        <v>-249294.97821640634</v>
      </c>
      <c r="E23" s="38">
        <v>-267664.0456401523</v>
      </c>
      <c r="F23" s="38">
        <v>-283528.40646979609</v>
      </c>
      <c r="G23" s="38">
        <v>-299972.84060515452</v>
      </c>
      <c r="H23" s="38">
        <v>-317417.42281369347</v>
      </c>
      <c r="I23" s="38">
        <v>-333056.16989406192</v>
      </c>
      <c r="J23" s="38">
        <v>-349474.77491100336</v>
      </c>
      <c r="K23" s="38">
        <v>-366712.56549965113</v>
      </c>
      <c r="L23" s="38">
        <v>-384810.87334247399</v>
      </c>
      <c r="M23" s="38">
        <v>-403813.13728107879</v>
      </c>
      <c r="N23" s="39">
        <v>-423765.01178046636</v>
      </c>
      <c r="O23" s="40"/>
      <c r="P23" s="55"/>
    </row>
    <row r="24" spans="2:16" ht="13.35" customHeight="1">
      <c r="B24" s="54" t="s">
        <v>23</v>
      </c>
      <c r="C24" s="42">
        <v>-274272.9652073388</v>
      </c>
      <c r="D24" s="42">
        <v>-304062.66127182025</v>
      </c>
      <c r="E24" s="42">
        <v>-306539.15334449807</v>
      </c>
      <c r="F24" s="42">
        <v>-279271.18974659382</v>
      </c>
      <c r="G24" s="42">
        <v>-289773.28982700256</v>
      </c>
      <c r="H24" s="42">
        <v>-308606.09008737258</v>
      </c>
      <c r="I24" s="42">
        <v>-309115.06922649679</v>
      </c>
      <c r="J24" s="42">
        <v>-280089.90511065593</v>
      </c>
      <c r="K24" s="42">
        <v>-284975.52557731961</v>
      </c>
      <c r="L24" s="42">
        <v>-255211.09102422831</v>
      </c>
      <c r="M24" s="42">
        <v>-243296.87714649457</v>
      </c>
      <c r="N24" s="45">
        <v>-246461.51011798979</v>
      </c>
      <c r="O24" s="46"/>
    </row>
    <row r="25" spans="2:16" ht="13.35" customHeight="1">
      <c r="B25" s="54" t="s">
        <v>24</v>
      </c>
      <c r="C25" s="43">
        <v>0</v>
      </c>
      <c r="D25" s="43">
        <v>-11051.277968906918</v>
      </c>
      <c r="E25" s="43">
        <v>-44849.556137441745</v>
      </c>
      <c r="F25" s="43">
        <v>-90906.479843022767</v>
      </c>
      <c r="G25" s="43">
        <v>-147965.41995698528</v>
      </c>
      <c r="H25" s="43">
        <v>-219776.97986459572</v>
      </c>
      <c r="I25" s="43">
        <v>-295010.43230525492</v>
      </c>
      <c r="J25" s="43">
        <v>-388213.58105058374</v>
      </c>
      <c r="K25" s="43">
        <v>-498590.41616764403</v>
      </c>
      <c r="L25" s="43">
        <v>-588790.91529997403</v>
      </c>
      <c r="M25" s="43">
        <v>-650974.45480359497</v>
      </c>
      <c r="N25" s="44">
        <v>-664059.10953572008</v>
      </c>
      <c r="O25" s="35"/>
    </row>
    <row r="26" spans="2:16" ht="13.35" customHeight="1">
      <c r="B26" s="54" t="s">
        <v>25</v>
      </c>
      <c r="C26" s="56">
        <v>-99473.094710000005</v>
      </c>
      <c r="D26" s="42">
        <v>0</v>
      </c>
      <c r="E26" s="42">
        <v>0</v>
      </c>
      <c r="F26" s="42">
        <v>0</v>
      </c>
      <c r="G26" s="42">
        <v>0</v>
      </c>
      <c r="H26" s="42">
        <v>0</v>
      </c>
      <c r="I26" s="42">
        <v>0</v>
      </c>
      <c r="J26" s="42">
        <v>0</v>
      </c>
      <c r="K26" s="42">
        <v>0</v>
      </c>
      <c r="L26" s="42">
        <v>0</v>
      </c>
      <c r="M26" s="42">
        <v>0</v>
      </c>
      <c r="N26" s="45">
        <v>0</v>
      </c>
      <c r="O26" s="46"/>
    </row>
    <row r="27" spans="2:16" ht="13.35" customHeight="1">
      <c r="B27" s="57" t="s">
        <v>26</v>
      </c>
      <c r="C27" s="42">
        <v>-20550</v>
      </c>
      <c r="D27" s="42">
        <v>0</v>
      </c>
      <c r="E27" s="42">
        <v>0</v>
      </c>
      <c r="F27" s="42">
        <v>0</v>
      </c>
      <c r="G27" s="42">
        <v>0</v>
      </c>
      <c r="H27" s="42">
        <v>0</v>
      </c>
      <c r="I27" s="42">
        <v>0</v>
      </c>
      <c r="J27" s="42">
        <v>0</v>
      </c>
      <c r="K27" s="42">
        <v>0</v>
      </c>
      <c r="L27" s="42">
        <v>0</v>
      </c>
      <c r="M27" s="42">
        <v>0</v>
      </c>
      <c r="N27" s="45">
        <v>0</v>
      </c>
      <c r="O27" s="46"/>
    </row>
    <row r="28" spans="2:16" ht="13.35" customHeight="1">
      <c r="B28" s="54" t="s">
        <v>27</v>
      </c>
      <c r="C28" s="43">
        <v>-2049.6570370000045</v>
      </c>
      <c r="D28" s="43">
        <v>-2544.4978216406366</v>
      </c>
      <c r="E28" s="43">
        <v>-1836.9067423745914</v>
      </c>
      <c r="F28" s="43">
        <v>-1586.4360829643792</v>
      </c>
      <c r="G28" s="43">
        <v>-1644.4434135358445</v>
      </c>
      <c r="H28" s="43">
        <v>-1744.458220853895</v>
      </c>
      <c r="I28" s="43">
        <v>-1563.8747080368473</v>
      </c>
      <c r="J28" s="43">
        <v>-1641.8605016941392</v>
      </c>
      <c r="K28" s="43">
        <v>-1723.7790588647797</v>
      </c>
      <c r="L28" s="43">
        <v>-1809.8307842822894</v>
      </c>
      <c r="M28" s="43">
        <v>-1900.2263938604817</v>
      </c>
      <c r="N28" s="44">
        <v>-1995.1874499387593</v>
      </c>
      <c r="O28" s="35"/>
    </row>
    <row r="29" spans="2:16" ht="13.35" customHeight="1">
      <c r="B29" s="32" t="s">
        <v>28</v>
      </c>
      <c r="C29" s="48">
        <f t="shared" ref="C29:N29" si="1">SUM(C23:C28)</f>
        <v>-615052.28732433892</v>
      </c>
      <c r="D29" s="48">
        <f t="shared" si="1"/>
        <v>-566953.41527877422</v>
      </c>
      <c r="E29" s="48">
        <f t="shared" si="1"/>
        <v>-620889.66186446685</v>
      </c>
      <c r="F29" s="48">
        <f t="shared" si="1"/>
        <v>-655292.51214237709</v>
      </c>
      <c r="G29" s="48">
        <f t="shared" si="1"/>
        <v>-739355.99380267819</v>
      </c>
      <c r="H29" s="48">
        <f t="shared" si="1"/>
        <v>-847544.95098651573</v>
      </c>
      <c r="I29" s="48">
        <f t="shared" si="1"/>
        <v>-938745.54613385047</v>
      </c>
      <c r="J29" s="48">
        <f t="shared" si="1"/>
        <v>-1019420.1215739371</v>
      </c>
      <c r="K29" s="48">
        <f t="shared" si="1"/>
        <v>-1152002.2863034797</v>
      </c>
      <c r="L29" s="48">
        <f t="shared" si="1"/>
        <v>-1230622.7104509585</v>
      </c>
      <c r="M29" s="48">
        <f t="shared" si="1"/>
        <v>-1299984.6956250288</v>
      </c>
      <c r="N29" s="48">
        <f t="shared" si="1"/>
        <v>-1336280.818884115</v>
      </c>
      <c r="O29" s="49"/>
    </row>
    <row r="30" spans="2:16" ht="13.35" customHeight="1">
      <c r="B30" s="32"/>
      <c r="C30" s="47"/>
      <c r="D30" s="47"/>
      <c r="E30" s="47"/>
      <c r="F30" s="47"/>
      <c r="G30" s="47"/>
      <c r="H30" s="47"/>
      <c r="I30" s="47"/>
      <c r="J30" s="47"/>
      <c r="K30" s="47"/>
      <c r="L30" s="47"/>
      <c r="M30" s="47"/>
      <c r="N30" s="58"/>
      <c r="O30" s="49"/>
    </row>
    <row r="31" spans="2:16" ht="13.35" customHeight="1">
      <c r="B31" s="32" t="s">
        <v>29</v>
      </c>
      <c r="C31" s="59">
        <f>C20+C29</f>
        <v>90470.721455661114</v>
      </c>
      <c r="D31" s="59">
        <f t="shared" ref="D31:N31" si="2">D20+D29</f>
        <v>192161.66832591605</v>
      </c>
      <c r="E31" s="59">
        <f t="shared" si="2"/>
        <v>210312.45065402996</v>
      </c>
      <c r="F31" s="59">
        <f t="shared" si="2"/>
        <v>271656.00025121367</v>
      </c>
      <c r="G31" s="59">
        <f t="shared" si="2"/>
        <v>297459.89576380968</v>
      </c>
      <c r="H31" s="59">
        <f t="shared" si="2"/>
        <v>312948.72507000715</v>
      </c>
      <c r="I31" s="59">
        <f t="shared" si="2"/>
        <v>345999.33017160278</v>
      </c>
      <c r="J31" s="59">
        <f t="shared" si="2"/>
        <v>403350.82138268393</v>
      </c>
      <c r="K31" s="59">
        <f t="shared" si="2"/>
        <v>384094.14379857923</v>
      </c>
      <c r="L31" s="59">
        <f t="shared" si="2"/>
        <v>425177.78857933986</v>
      </c>
      <c r="M31" s="59">
        <f t="shared" si="2"/>
        <v>489102.1953139645</v>
      </c>
      <c r="N31" s="60">
        <f t="shared" si="2"/>
        <v>501584.08641377045</v>
      </c>
      <c r="O31" s="49"/>
    </row>
    <row r="32" spans="2:16" ht="13.35" customHeight="1">
      <c r="B32" s="61"/>
      <c r="C32" s="41"/>
      <c r="D32" s="41"/>
      <c r="E32" s="41"/>
      <c r="F32" s="41"/>
      <c r="G32" s="41"/>
      <c r="H32" s="41"/>
      <c r="I32" s="41"/>
      <c r="J32" s="41"/>
      <c r="K32" s="41"/>
      <c r="L32" s="41"/>
      <c r="M32" s="41"/>
      <c r="N32" s="52"/>
      <c r="O32" s="46"/>
    </row>
    <row r="33" spans="1:15" ht="13.35" customHeight="1">
      <c r="B33" s="26" t="s">
        <v>30</v>
      </c>
      <c r="C33" s="38">
        <v>90004.47729000001</v>
      </c>
      <c r="D33" s="38">
        <v>8765.9786400000012</v>
      </c>
      <c r="E33" s="38">
        <f t="shared" ref="E33:N33" si="3">D36</f>
        <v>0</v>
      </c>
      <c r="F33" s="38">
        <f t="shared" si="3"/>
        <v>-2.9103830456733704E-10</v>
      </c>
      <c r="G33" s="38">
        <f t="shared" si="3"/>
        <v>0</v>
      </c>
      <c r="H33" s="38">
        <f t="shared" si="3"/>
        <v>0</v>
      </c>
      <c r="I33" s="38">
        <f t="shared" si="3"/>
        <v>0</v>
      </c>
      <c r="J33" s="38">
        <f t="shared" si="3"/>
        <v>0</v>
      </c>
      <c r="K33" s="38">
        <f t="shared" si="3"/>
        <v>5.8207660913467407E-10</v>
      </c>
      <c r="L33" s="38">
        <f t="shared" si="3"/>
        <v>8.7311491370201111E-10</v>
      </c>
      <c r="M33" s="38">
        <f t="shared" si="3"/>
        <v>9.8953023552894592E-10</v>
      </c>
      <c r="N33" s="39">
        <f t="shared" si="3"/>
        <v>1.280568540096283E-9</v>
      </c>
      <c r="O33" s="40"/>
    </row>
    <row r="34" spans="1:15" ht="13.35" customHeight="1">
      <c r="B34" s="62" t="s">
        <v>31</v>
      </c>
      <c r="C34" s="42">
        <f>C31</f>
        <v>90470.721455661114</v>
      </c>
      <c r="D34" s="42">
        <f t="shared" ref="D34:N34" si="4">D31</f>
        <v>192161.66832591605</v>
      </c>
      <c r="E34" s="42">
        <f t="shared" si="4"/>
        <v>210312.45065402996</v>
      </c>
      <c r="F34" s="42">
        <f t="shared" si="4"/>
        <v>271656.00025121367</v>
      </c>
      <c r="G34" s="42">
        <f t="shared" si="4"/>
        <v>297459.89576380968</v>
      </c>
      <c r="H34" s="42">
        <f t="shared" si="4"/>
        <v>312948.72507000715</v>
      </c>
      <c r="I34" s="42">
        <f t="shared" si="4"/>
        <v>345999.33017160278</v>
      </c>
      <c r="J34" s="42">
        <f t="shared" si="4"/>
        <v>403350.82138268393</v>
      </c>
      <c r="K34" s="42">
        <f t="shared" si="4"/>
        <v>384094.14379857923</v>
      </c>
      <c r="L34" s="42">
        <f t="shared" si="4"/>
        <v>425177.78857933986</v>
      </c>
      <c r="M34" s="42">
        <f t="shared" si="4"/>
        <v>489102.1953139645</v>
      </c>
      <c r="N34" s="45">
        <f t="shared" si="4"/>
        <v>501584.08641377045</v>
      </c>
      <c r="O34" s="40"/>
    </row>
    <row r="35" spans="1:15" ht="13.35" customHeight="1">
      <c r="B35" s="54" t="s">
        <v>32</v>
      </c>
      <c r="C35" s="63">
        <v>-170000</v>
      </c>
      <c r="D35" s="63">
        <v>-200927.64696591604</v>
      </c>
      <c r="E35" s="63">
        <v>-210312.45065403025</v>
      </c>
      <c r="F35" s="63">
        <v>-271656.00025121355</v>
      </c>
      <c r="G35" s="63">
        <v>-297459.89576380968</v>
      </c>
      <c r="H35" s="63">
        <v>-312948.72507000732</v>
      </c>
      <c r="I35" s="63">
        <v>-345999.33017160272</v>
      </c>
      <c r="J35" s="63">
        <v>-403350.82138268335</v>
      </c>
      <c r="K35" s="63">
        <v>-384094.14379857894</v>
      </c>
      <c r="L35" s="63">
        <v>-425177.78857933974</v>
      </c>
      <c r="M35" s="63">
        <v>-489102.19531396421</v>
      </c>
      <c r="N35" s="63">
        <v>-501584.08641377033</v>
      </c>
      <c r="O35" s="46"/>
    </row>
    <row r="36" spans="1:15" ht="13.35" customHeight="1">
      <c r="B36" s="23" t="s">
        <v>33</v>
      </c>
      <c r="C36" s="38">
        <f t="shared" ref="C36:N36" si="5">SUM(C33:C35)</f>
        <v>10475.198745661124</v>
      </c>
      <c r="D36" s="38">
        <f t="shared" si="5"/>
        <v>0</v>
      </c>
      <c r="E36" s="38">
        <f t="shared" si="5"/>
        <v>-2.9103830456733704E-10</v>
      </c>
      <c r="F36" s="38">
        <f t="shared" si="5"/>
        <v>0</v>
      </c>
      <c r="G36" s="38">
        <f t="shared" si="5"/>
        <v>0</v>
      </c>
      <c r="H36" s="38">
        <f t="shared" si="5"/>
        <v>0</v>
      </c>
      <c r="I36" s="38">
        <f t="shared" si="5"/>
        <v>0</v>
      </c>
      <c r="J36" s="38">
        <f t="shared" si="5"/>
        <v>5.8207660913467407E-10</v>
      </c>
      <c r="K36" s="38">
        <f t="shared" si="5"/>
        <v>8.7311491370201111E-10</v>
      </c>
      <c r="L36" s="38">
        <f t="shared" si="5"/>
        <v>9.8953023552894592E-10</v>
      </c>
      <c r="M36" s="38">
        <f t="shared" si="5"/>
        <v>1.280568540096283E-9</v>
      </c>
      <c r="N36" s="39">
        <f t="shared" si="5"/>
        <v>1.3969838619232178E-9</v>
      </c>
      <c r="O36" s="40"/>
    </row>
    <row r="37" spans="1:15" ht="6" customHeight="1">
      <c r="B37" s="26"/>
      <c r="C37" s="37"/>
      <c r="D37" s="37"/>
      <c r="E37" s="37"/>
      <c r="F37" s="37"/>
      <c r="G37" s="37"/>
      <c r="H37" s="37"/>
      <c r="I37" s="37"/>
      <c r="J37" s="37"/>
      <c r="K37" s="37"/>
      <c r="L37" s="37"/>
      <c r="M37" s="37"/>
      <c r="N37" s="65"/>
      <c r="O37" s="40"/>
    </row>
    <row r="38" spans="1:15" ht="13.35" customHeight="1">
      <c r="B38" s="66" t="s">
        <v>34</v>
      </c>
      <c r="C38" s="29"/>
      <c r="D38" s="29"/>
      <c r="E38" s="29"/>
      <c r="F38" s="29"/>
      <c r="G38" s="29"/>
      <c r="H38" s="29"/>
      <c r="I38" s="29"/>
      <c r="J38" s="67"/>
      <c r="K38" s="67"/>
      <c r="L38" s="67"/>
      <c r="M38" s="67"/>
      <c r="N38" s="68"/>
      <c r="O38" s="69"/>
    </row>
    <row r="39" spans="1:15" ht="13.35" customHeight="1">
      <c r="B39" s="70" t="s">
        <v>35</v>
      </c>
      <c r="C39" s="38">
        <v>21870.657037000004</v>
      </c>
      <c r="D39" s="38">
        <v>24929.497821640638</v>
      </c>
      <c r="E39" s="38">
        <v>26766.404564015229</v>
      </c>
      <c r="F39" s="38">
        <v>28352.840646979606</v>
      </c>
      <c r="G39" s="38">
        <v>29997.284060515452</v>
      </c>
      <c r="H39" s="38">
        <v>31741.742281369348</v>
      </c>
      <c r="I39" s="38">
        <v>33305.616989406197</v>
      </c>
      <c r="J39" s="38">
        <v>34947.477491100333</v>
      </c>
      <c r="K39" s="38">
        <v>36671.25654996511</v>
      </c>
      <c r="L39" s="38">
        <v>38481.087334247401</v>
      </c>
      <c r="M39" s="38">
        <v>40381.313728107882</v>
      </c>
      <c r="N39" s="39">
        <v>42376.501178046645</v>
      </c>
      <c r="O39" s="40"/>
    </row>
    <row r="40" spans="1:15" ht="13.35" customHeight="1">
      <c r="B40" s="70" t="s">
        <v>36</v>
      </c>
      <c r="C40" s="38">
        <v>103722.8808</v>
      </c>
      <c r="D40" s="38">
        <v>103722.8808</v>
      </c>
      <c r="E40" s="38">
        <v>103722.8808</v>
      </c>
      <c r="F40" s="38">
        <v>103722.8808</v>
      </c>
      <c r="G40" s="38">
        <v>103722.8808</v>
      </c>
      <c r="H40" s="38">
        <v>103722.8808</v>
      </c>
      <c r="I40" s="38">
        <v>103722.8808</v>
      </c>
      <c r="J40" s="38">
        <v>103722.8808</v>
      </c>
      <c r="K40" s="38">
        <v>103722.8808</v>
      </c>
      <c r="L40" s="38">
        <v>103722.8808</v>
      </c>
      <c r="M40" s="38">
        <v>103722.8808</v>
      </c>
      <c r="N40" s="39">
        <v>103722.8808</v>
      </c>
      <c r="O40" s="40"/>
    </row>
    <row r="41" spans="1:15" ht="13.35" customHeight="1">
      <c r="B41" s="54" t="s">
        <v>37</v>
      </c>
      <c r="C41" s="71">
        <v>46250</v>
      </c>
      <c r="D41" s="71">
        <v>46250</v>
      </c>
      <c r="E41" s="71">
        <v>46250</v>
      </c>
      <c r="F41" s="71">
        <v>46250</v>
      </c>
      <c r="G41" s="71">
        <v>46250</v>
      </c>
      <c r="H41" s="71">
        <v>46250</v>
      </c>
      <c r="I41" s="71">
        <v>46250</v>
      </c>
      <c r="J41" s="71">
        <v>46250</v>
      </c>
      <c r="K41" s="71">
        <v>46250</v>
      </c>
      <c r="L41" s="71">
        <v>46250</v>
      </c>
      <c r="M41" s="71">
        <v>46250</v>
      </c>
      <c r="N41" s="72">
        <v>46250</v>
      </c>
      <c r="O41" s="46"/>
    </row>
    <row r="42" spans="1:15" ht="6" customHeight="1">
      <c r="B42" s="26"/>
      <c r="C42" s="37"/>
      <c r="D42" s="37"/>
      <c r="E42" s="37"/>
      <c r="F42" s="37"/>
      <c r="G42" s="37"/>
      <c r="H42" s="37"/>
      <c r="I42" s="37"/>
      <c r="J42" s="37"/>
      <c r="K42" s="37"/>
      <c r="L42" s="37"/>
      <c r="M42" s="37"/>
      <c r="N42" s="65"/>
      <c r="O42" s="40"/>
    </row>
    <row r="43" spans="1:15" ht="13.35" customHeight="1">
      <c r="B43" s="73" t="s">
        <v>38</v>
      </c>
      <c r="C43" s="74">
        <v>3.5879935198219681</v>
      </c>
      <c r="D43" s="74">
        <v>3.267055422871922</v>
      </c>
      <c r="E43" s="74">
        <v>2.808297513124943</v>
      </c>
      <c r="F43" s="74">
        <v>2.9422363227606056</v>
      </c>
      <c r="G43" s="74">
        <v>2.8483236612704634</v>
      </c>
      <c r="H43" s="74">
        <v>2.4127979020813037</v>
      </c>
      <c r="I43" s="74">
        <v>2.2366592625726689</v>
      </c>
      <c r="J43" s="74">
        <v>2.2032054896112294</v>
      </c>
      <c r="K43" s="74">
        <v>1.919865824843612</v>
      </c>
      <c r="L43" s="74">
        <v>1.8536104070304442</v>
      </c>
      <c r="M43" s="74">
        <v>1.9460735177283126</v>
      </c>
      <c r="N43" s="75">
        <v>1.9670271076696775</v>
      </c>
      <c r="O43" s="76"/>
    </row>
    <row r="44" spans="1:15" ht="13.35" customHeight="1">
      <c r="B44" s="73" t="s">
        <v>39</v>
      </c>
      <c r="C44" s="74">
        <v>1.7749340991081184</v>
      </c>
      <c r="D44" s="74">
        <v>1.6178913145407174</v>
      </c>
      <c r="E44" s="74">
        <v>1.6037455150712765</v>
      </c>
      <c r="F44" s="74">
        <v>1.7381386258039224</v>
      </c>
      <c r="G44" s="74">
        <v>1.683294240358467</v>
      </c>
      <c r="H44" s="74">
        <v>1.5955777184902378</v>
      </c>
      <c r="I44" s="74">
        <v>1.5753162281651709</v>
      </c>
      <c r="J44" s="74">
        <v>1.6060011510798349</v>
      </c>
      <c r="K44" s="74">
        <v>1.4923873056532369</v>
      </c>
      <c r="L44" s="74">
        <v>1.5059082989899972</v>
      </c>
      <c r="M44" s="74">
        <v>1.5490530716635209</v>
      </c>
      <c r="N44" s="75">
        <v>1.5530674023123507</v>
      </c>
      <c r="O44" s="76"/>
    </row>
    <row r="45" spans="1:15" ht="6" customHeight="1">
      <c r="B45" s="26"/>
      <c r="C45" s="37"/>
      <c r="D45" s="37"/>
      <c r="E45" s="37"/>
      <c r="F45" s="37"/>
      <c r="G45" s="37"/>
      <c r="H45" s="37"/>
      <c r="I45" s="37"/>
      <c r="J45" s="37"/>
      <c r="K45" s="37"/>
      <c r="L45" s="37"/>
      <c r="M45" s="37"/>
      <c r="N45" s="65"/>
      <c r="O45" s="40"/>
    </row>
    <row r="46" spans="1:15" ht="13.5" customHeight="1">
      <c r="B46" s="26" t="s">
        <v>40</v>
      </c>
      <c r="C46" s="37"/>
      <c r="D46" s="37"/>
      <c r="E46" s="37"/>
      <c r="F46" s="37"/>
      <c r="G46" s="37"/>
      <c r="H46" s="37"/>
      <c r="I46" s="37"/>
      <c r="J46" s="37"/>
      <c r="K46" s="37"/>
      <c r="L46" s="37"/>
      <c r="M46" s="37"/>
      <c r="N46" s="65"/>
      <c r="O46" s="40"/>
    </row>
    <row r="47" spans="1:15" ht="13.35" customHeight="1" thickBot="1">
      <c r="B47" s="77" t="s">
        <v>41</v>
      </c>
      <c r="C47" s="78"/>
      <c r="D47" s="78"/>
      <c r="E47" s="78"/>
      <c r="F47" s="78"/>
      <c r="G47" s="78"/>
      <c r="H47" s="78"/>
      <c r="I47" s="78"/>
      <c r="J47" s="78"/>
      <c r="K47" s="78"/>
      <c r="L47" s="78"/>
      <c r="M47" s="78"/>
      <c r="N47" s="78"/>
      <c r="O47" s="79"/>
    </row>
    <row r="48" spans="1:15" ht="13.35" customHeight="1" thickBot="1">
      <c r="A48" s="5" t="s">
        <v>6</v>
      </c>
      <c r="B48" s="80"/>
      <c r="C48" s="37"/>
      <c r="D48" s="37"/>
      <c r="E48" s="37"/>
      <c r="F48" s="37"/>
      <c r="G48" s="37"/>
      <c r="H48" s="37"/>
      <c r="I48" s="37"/>
      <c r="J48" s="37"/>
      <c r="K48" s="37"/>
      <c r="L48" s="37"/>
      <c r="M48" s="37"/>
      <c r="N48" s="65"/>
      <c r="O48" s="40"/>
    </row>
    <row r="49" spans="1:15" ht="14.1" customHeight="1">
      <c r="B49" s="17" t="s">
        <v>42</v>
      </c>
      <c r="C49" s="18"/>
      <c r="D49" s="18"/>
      <c r="E49" s="18"/>
      <c r="F49" s="18"/>
      <c r="G49" s="18"/>
      <c r="H49" s="18"/>
      <c r="I49" s="18"/>
      <c r="J49" s="18"/>
      <c r="K49" s="18"/>
      <c r="L49" s="18"/>
      <c r="M49" s="18"/>
      <c r="N49" s="18"/>
      <c r="O49" s="19"/>
    </row>
    <row r="50" spans="1:15" ht="6" customHeight="1">
      <c r="B50" s="26"/>
      <c r="C50" s="37"/>
      <c r="D50" s="37"/>
      <c r="E50" s="37"/>
      <c r="F50" s="37"/>
      <c r="G50" s="37"/>
      <c r="H50" s="37"/>
      <c r="I50" s="37"/>
      <c r="J50" s="37"/>
      <c r="K50" s="37"/>
      <c r="L50" s="37"/>
      <c r="M50" s="37"/>
      <c r="N50" s="65"/>
      <c r="O50" s="40"/>
    </row>
    <row r="51" spans="1:15" ht="13.35" customHeight="1">
      <c r="B51" s="23" t="s">
        <v>43</v>
      </c>
      <c r="C51" s="64">
        <v>218149</v>
      </c>
      <c r="D51" s="38">
        <v>528905.05346000008</v>
      </c>
      <c r="E51" s="38">
        <f>+D64</f>
        <v>248588.71588725492</v>
      </c>
      <c r="F51" s="38">
        <f t="shared" ref="F51:N51" si="6">+E64</f>
        <v>210312.45065403025</v>
      </c>
      <c r="G51" s="38">
        <f>+F64</f>
        <v>271656.00025121355</v>
      </c>
      <c r="H51" s="38">
        <f t="shared" si="6"/>
        <v>297459.89576380968</v>
      </c>
      <c r="I51" s="38">
        <f t="shared" si="6"/>
        <v>312948.72507000732</v>
      </c>
      <c r="J51" s="38">
        <f t="shared" si="6"/>
        <v>345999.33017160272</v>
      </c>
      <c r="K51" s="38">
        <f t="shared" si="6"/>
        <v>403350.82138268335</v>
      </c>
      <c r="L51" s="38">
        <f t="shared" si="6"/>
        <v>384094.14379857894</v>
      </c>
      <c r="M51" s="38">
        <f t="shared" si="6"/>
        <v>425177.78857933974</v>
      </c>
      <c r="N51" s="39">
        <f t="shared" si="6"/>
        <v>489102.19531396421</v>
      </c>
      <c r="O51" s="35"/>
    </row>
    <row r="52" spans="1:15" ht="13.35" customHeight="1">
      <c r="B52" s="62" t="s">
        <v>44</v>
      </c>
      <c r="C52" s="81">
        <v>33792.477329999994</v>
      </c>
      <c r="D52" s="43">
        <v>20484.205000000002</v>
      </c>
      <c r="E52" s="43">
        <v>20635.837</v>
      </c>
      <c r="F52" s="43">
        <v>0</v>
      </c>
      <c r="G52" s="43">
        <v>0</v>
      </c>
      <c r="H52" s="43">
        <v>0</v>
      </c>
      <c r="I52" s="43">
        <v>0</v>
      </c>
      <c r="J52" s="43">
        <v>214327.21799999999</v>
      </c>
      <c r="K52" s="43">
        <v>0</v>
      </c>
      <c r="L52" s="43">
        <v>0</v>
      </c>
      <c r="M52" s="43">
        <v>0</v>
      </c>
      <c r="N52" s="44">
        <v>0</v>
      </c>
      <c r="O52" s="35"/>
    </row>
    <row r="53" spans="1:15" ht="13.35" customHeight="1">
      <c r="B53" s="62" t="s">
        <v>45</v>
      </c>
      <c r="C53" s="81">
        <v>43865</v>
      </c>
      <c r="D53" s="43">
        <v>18796.161379999998</v>
      </c>
      <c r="E53" s="43">
        <v>29141.19975</v>
      </c>
      <c r="F53" s="43">
        <v>24649.6325</v>
      </c>
      <c r="G53" s="43">
        <v>0</v>
      </c>
      <c r="H53" s="43">
        <v>0</v>
      </c>
      <c r="I53" s="43">
        <v>0</v>
      </c>
      <c r="J53" s="43">
        <v>0</v>
      </c>
      <c r="K53" s="43">
        <v>0</v>
      </c>
      <c r="L53" s="43">
        <v>0</v>
      </c>
      <c r="M53" s="43">
        <v>0</v>
      </c>
      <c r="N53" s="44">
        <v>0</v>
      </c>
      <c r="O53" s="35"/>
    </row>
    <row r="54" spans="1:15" ht="13.35" customHeight="1">
      <c r="B54" s="62" t="s">
        <v>46</v>
      </c>
      <c r="C54" s="81">
        <v>0</v>
      </c>
      <c r="D54" s="43">
        <v>16953.717372838728</v>
      </c>
      <c r="E54" s="43">
        <v>63707.757994495529</v>
      </c>
      <c r="F54" s="43">
        <v>62221.738810043542</v>
      </c>
      <c r="G54" s="43">
        <v>110013.07188386662</v>
      </c>
      <c r="H54" s="43">
        <v>128579.53095612058</v>
      </c>
      <c r="I54" s="43">
        <v>165534.29263847435</v>
      </c>
      <c r="J54" s="43">
        <v>173415.23842094193</v>
      </c>
      <c r="K54" s="43">
        <v>262184.85977431474</v>
      </c>
      <c r="L54" s="43">
        <v>221620.44881878103</v>
      </c>
      <c r="M54" s="43">
        <v>240414.262189356</v>
      </c>
      <c r="N54" s="44">
        <v>173062.44077861632</v>
      </c>
      <c r="O54" s="35"/>
    </row>
    <row r="55" spans="1:15" ht="13.35" customHeight="1">
      <c r="B55" s="62" t="s">
        <v>47</v>
      </c>
      <c r="C55" s="82">
        <v>126000</v>
      </c>
      <c r="D55" s="43">
        <v>106767.935</v>
      </c>
      <c r="E55" s="43">
        <v>93853.294999999998</v>
      </c>
      <c r="F55" s="43">
        <v>0</v>
      </c>
      <c r="G55" s="43">
        <v>0</v>
      </c>
      <c r="H55" s="43">
        <v>0</v>
      </c>
      <c r="I55" s="43">
        <v>0</v>
      </c>
      <c r="J55" s="43">
        <v>0</v>
      </c>
      <c r="K55" s="43">
        <v>0</v>
      </c>
      <c r="L55" s="43">
        <v>0</v>
      </c>
      <c r="M55" s="43">
        <v>0</v>
      </c>
      <c r="N55" s="44">
        <v>0</v>
      </c>
      <c r="O55" s="35"/>
    </row>
    <row r="56" spans="1:15" ht="13.35" customHeight="1">
      <c r="B56" s="36" t="s">
        <v>48</v>
      </c>
      <c r="C56" s="43">
        <v>-42300.000000000386</v>
      </c>
      <c r="D56" s="43">
        <v>-41071.615870000001</v>
      </c>
      <c r="E56" s="43">
        <v>-97048.426362834609</v>
      </c>
      <c r="F56" s="43">
        <v>0</v>
      </c>
      <c r="G56" s="43">
        <v>0</v>
      </c>
      <c r="H56" s="43">
        <v>0</v>
      </c>
      <c r="I56" s="43">
        <v>0</v>
      </c>
      <c r="J56" s="43">
        <v>-182601.18799999999</v>
      </c>
      <c r="K56" s="43">
        <v>-63799.999767165005</v>
      </c>
      <c r="L56" s="43">
        <v>0</v>
      </c>
      <c r="M56" s="43">
        <v>0</v>
      </c>
      <c r="N56" s="44">
        <v>0</v>
      </c>
      <c r="O56" s="35"/>
    </row>
    <row r="57" spans="1:15" ht="13.35" customHeight="1">
      <c r="B57" s="62" t="s">
        <v>49</v>
      </c>
      <c r="C57" s="81">
        <v>399180.17924000003</v>
      </c>
      <c r="D57" s="43">
        <v>0</v>
      </c>
      <c r="E57" s="43">
        <v>456779.61594446254</v>
      </c>
      <c r="F57" s="43">
        <v>636514.88012128056</v>
      </c>
      <c r="G57" s="43">
        <v>778925.4718259502</v>
      </c>
      <c r="H57" s="43">
        <v>988123.86947768298</v>
      </c>
      <c r="I57" s="43">
        <v>1006316.1808977991</v>
      </c>
      <c r="J57" s="43">
        <v>1377362.157515408</v>
      </c>
      <c r="K57" s="43">
        <v>1288242.2925433298</v>
      </c>
      <c r="L57" s="43">
        <v>1200066.2904886289</v>
      </c>
      <c r="M57" s="43">
        <v>761342.08658930648</v>
      </c>
      <c r="N57" s="44">
        <v>86831.17691499638</v>
      </c>
      <c r="O57" s="35"/>
    </row>
    <row r="58" spans="1:15" ht="13.35" customHeight="1">
      <c r="B58" s="36" t="s">
        <v>50</v>
      </c>
      <c r="C58" s="43">
        <v>0</v>
      </c>
      <c r="D58" s="43">
        <v>0</v>
      </c>
      <c r="E58" s="43">
        <v>43.039000000000001</v>
      </c>
      <c r="F58" s="43">
        <v>43.039000000000001</v>
      </c>
      <c r="G58" s="43">
        <v>0</v>
      </c>
      <c r="H58" s="43">
        <v>0</v>
      </c>
      <c r="I58" s="43">
        <v>65.361000000000004</v>
      </c>
      <c r="J58" s="43">
        <v>67.913839999999993</v>
      </c>
      <c r="K58" s="43">
        <v>0</v>
      </c>
      <c r="L58" s="43">
        <v>0</v>
      </c>
      <c r="M58" s="43">
        <v>0</v>
      </c>
      <c r="N58" s="44">
        <v>0</v>
      </c>
      <c r="O58" s="35"/>
    </row>
    <row r="59" spans="1:15" ht="13.35" customHeight="1">
      <c r="B59" s="36" t="s">
        <v>51</v>
      </c>
      <c r="C59" s="43">
        <v>2817.4368999999983</v>
      </c>
      <c r="D59" s="43">
        <v>0</v>
      </c>
      <c r="E59" s="43">
        <v>0</v>
      </c>
      <c r="F59" s="43">
        <v>0</v>
      </c>
      <c r="G59" s="43">
        <v>0</v>
      </c>
      <c r="H59" s="43">
        <v>0</v>
      </c>
      <c r="I59" s="43">
        <v>0</v>
      </c>
      <c r="J59" s="43">
        <v>0</v>
      </c>
      <c r="K59" s="43">
        <v>0</v>
      </c>
      <c r="L59" s="43">
        <v>0</v>
      </c>
      <c r="M59" s="43">
        <v>0</v>
      </c>
      <c r="N59" s="44">
        <v>0</v>
      </c>
      <c r="O59" s="35"/>
    </row>
    <row r="60" spans="1:15" ht="13.35" customHeight="1">
      <c r="B60" s="83" t="s">
        <v>52</v>
      </c>
      <c r="C60" s="84">
        <v>-428999.31800000003</v>
      </c>
      <c r="D60" s="84">
        <v>-603174.38742149994</v>
      </c>
      <c r="E60" s="84">
        <v>-815701.03421337833</v>
      </c>
      <c r="F60" s="84">
        <v>-933741.74108535436</v>
      </c>
      <c r="G60" s="84">
        <v>-1160594.5439610302</v>
      </c>
      <c r="H60" s="84">
        <v>-1414163.2961976132</v>
      </c>
      <c r="I60" s="84">
        <v>-1484864.5596062809</v>
      </c>
      <c r="J60" s="84">
        <v>-1928570.6699479527</v>
      </c>
      <c r="K60" s="84">
        <v>-1889977.9739331629</v>
      </c>
      <c r="L60" s="84">
        <v>-1805780.8831059891</v>
      </c>
      <c r="M60" s="84">
        <v>-1426934.1373580021</v>
      </c>
      <c r="N60" s="85">
        <v>-748995.81300757697</v>
      </c>
      <c r="O60" s="40"/>
    </row>
    <row r="61" spans="1:15" ht="13.35" customHeight="1">
      <c r="B61" s="23" t="s">
        <v>53</v>
      </c>
      <c r="C61" s="86">
        <f>SUM(C51:C60)</f>
        <v>352504.77546999959</v>
      </c>
      <c r="D61" s="86">
        <f t="shared" ref="D61:N61" si="7">SUM(D51:D60)</f>
        <v>47661.068921338883</v>
      </c>
      <c r="E61" s="86">
        <f t="shared" si="7"/>
        <v>0</v>
      </c>
      <c r="F61" s="86">
        <f t="shared" si="7"/>
        <v>0</v>
      </c>
      <c r="G61" s="86">
        <f t="shared" si="7"/>
        <v>0</v>
      </c>
      <c r="H61" s="86">
        <f t="shared" si="7"/>
        <v>0</v>
      </c>
      <c r="I61" s="86">
        <f t="shared" si="7"/>
        <v>0</v>
      </c>
      <c r="J61" s="86">
        <f t="shared" si="7"/>
        <v>0</v>
      </c>
      <c r="K61" s="86">
        <f t="shared" si="7"/>
        <v>0</v>
      </c>
      <c r="L61" s="86">
        <f t="shared" si="7"/>
        <v>0</v>
      </c>
      <c r="M61" s="86">
        <f t="shared" si="7"/>
        <v>0</v>
      </c>
      <c r="N61" s="86">
        <f t="shared" si="7"/>
        <v>0</v>
      </c>
      <c r="O61" s="49"/>
    </row>
    <row r="62" spans="1:15" ht="6" customHeight="1">
      <c r="B62" s="26"/>
      <c r="C62" s="37"/>
      <c r="D62" s="37"/>
      <c r="E62" s="37"/>
      <c r="F62" s="37"/>
      <c r="G62" s="37"/>
      <c r="H62" s="37"/>
      <c r="I62" s="37"/>
      <c r="J62" s="37"/>
      <c r="K62" s="37"/>
      <c r="L62" s="37"/>
      <c r="M62" s="37"/>
      <c r="N62" s="65"/>
      <c r="O62" s="40"/>
    </row>
    <row r="63" spans="1:15" ht="13.35" customHeight="1">
      <c r="B63" s="62" t="s">
        <v>54</v>
      </c>
      <c r="C63" s="43">
        <v>170000</v>
      </c>
      <c r="D63" s="43">
        <v>200927.64696591604</v>
      </c>
      <c r="E63" s="43">
        <v>210312.45065403025</v>
      </c>
      <c r="F63" s="43">
        <v>271656.00025121355</v>
      </c>
      <c r="G63" s="43">
        <v>297459.89576380968</v>
      </c>
      <c r="H63" s="43">
        <v>312948.72507000732</v>
      </c>
      <c r="I63" s="43">
        <v>345999.33017160272</v>
      </c>
      <c r="J63" s="43">
        <v>403350.82138268335</v>
      </c>
      <c r="K63" s="43">
        <v>384094.14379857894</v>
      </c>
      <c r="L63" s="43">
        <v>425177.78857933974</v>
      </c>
      <c r="M63" s="43">
        <v>489102.19531396421</v>
      </c>
      <c r="N63" s="44">
        <v>501584.08641377033</v>
      </c>
      <c r="O63" s="35"/>
    </row>
    <row r="64" spans="1:15" ht="13.35" customHeight="1">
      <c r="A64" s="5"/>
      <c r="B64" s="23" t="s">
        <v>55</v>
      </c>
      <c r="C64" s="86">
        <f t="shared" ref="C64:N64" si="8">+C61+C63</f>
        <v>522504.77546999959</v>
      </c>
      <c r="D64" s="86">
        <f t="shared" si="8"/>
        <v>248588.71588725492</v>
      </c>
      <c r="E64" s="86">
        <f t="shared" si="8"/>
        <v>210312.45065403025</v>
      </c>
      <c r="F64" s="86">
        <f t="shared" si="8"/>
        <v>271656.00025121355</v>
      </c>
      <c r="G64" s="86">
        <f t="shared" si="8"/>
        <v>297459.89576380968</v>
      </c>
      <c r="H64" s="86">
        <f t="shared" si="8"/>
        <v>312948.72507000732</v>
      </c>
      <c r="I64" s="86">
        <f t="shared" si="8"/>
        <v>345999.33017160272</v>
      </c>
      <c r="J64" s="86">
        <f t="shared" si="8"/>
        <v>403350.82138268335</v>
      </c>
      <c r="K64" s="86">
        <f t="shared" si="8"/>
        <v>384094.14379857894</v>
      </c>
      <c r="L64" s="86">
        <f t="shared" si="8"/>
        <v>425177.78857933974</v>
      </c>
      <c r="M64" s="86">
        <f t="shared" si="8"/>
        <v>489102.19531396421</v>
      </c>
      <c r="N64" s="86">
        <f t="shared" si="8"/>
        <v>501584.08641377033</v>
      </c>
      <c r="O64" s="31"/>
    </row>
    <row r="65" spans="1:15" ht="6" customHeight="1">
      <c r="B65" s="26"/>
      <c r="C65" s="37"/>
      <c r="D65" s="37"/>
      <c r="E65" s="37"/>
      <c r="F65" s="37"/>
      <c r="G65" s="37"/>
      <c r="H65" s="37"/>
      <c r="I65" s="37"/>
      <c r="J65" s="37"/>
      <c r="K65" s="37"/>
      <c r="L65" s="37"/>
      <c r="M65" s="37"/>
      <c r="N65" s="65"/>
      <c r="O65" s="40"/>
    </row>
    <row r="66" spans="1:15" ht="13.35" customHeight="1">
      <c r="B66" s="66" t="s">
        <v>34</v>
      </c>
      <c r="C66" s="30"/>
      <c r="D66" s="30"/>
      <c r="E66" s="30"/>
      <c r="F66" s="30"/>
      <c r="G66" s="30"/>
      <c r="H66" s="30"/>
      <c r="I66" s="30"/>
      <c r="J66" s="30"/>
      <c r="K66" s="30"/>
      <c r="L66" s="30"/>
      <c r="M66" s="30"/>
      <c r="N66" s="30"/>
      <c r="O66" s="31"/>
    </row>
    <row r="67" spans="1:15" ht="13.35" customHeight="1">
      <c r="B67" s="36" t="s">
        <v>56</v>
      </c>
      <c r="C67" s="43">
        <v>40000</v>
      </c>
      <c r="D67" s="43">
        <v>40000</v>
      </c>
      <c r="E67" s="43">
        <v>40000</v>
      </c>
      <c r="F67" s="43">
        <v>40000</v>
      </c>
      <c r="G67" s="43">
        <v>40000</v>
      </c>
      <c r="H67" s="43">
        <v>40000</v>
      </c>
      <c r="I67" s="43">
        <v>40000</v>
      </c>
      <c r="J67" s="43">
        <v>40000</v>
      </c>
      <c r="K67" s="43">
        <v>40000</v>
      </c>
      <c r="L67" s="43">
        <v>40000</v>
      </c>
      <c r="M67" s="43">
        <v>40000</v>
      </c>
      <c r="N67" s="44">
        <v>40000</v>
      </c>
      <c r="O67" s="35"/>
    </row>
    <row r="68" spans="1:15" ht="13.35" customHeight="1">
      <c r="B68" s="36" t="s">
        <v>57</v>
      </c>
      <c r="C68" s="43">
        <v>15000</v>
      </c>
      <c r="D68" s="43">
        <v>15000</v>
      </c>
      <c r="E68" s="43">
        <v>15000</v>
      </c>
      <c r="F68" s="43">
        <v>15000</v>
      </c>
      <c r="G68" s="43">
        <v>15000</v>
      </c>
      <c r="H68" s="43">
        <v>15000</v>
      </c>
      <c r="I68" s="43">
        <v>15000</v>
      </c>
      <c r="J68" s="43">
        <v>15000</v>
      </c>
      <c r="K68" s="43">
        <v>15000</v>
      </c>
      <c r="L68" s="43">
        <v>15000</v>
      </c>
      <c r="M68" s="43">
        <v>15000</v>
      </c>
      <c r="N68" s="44">
        <v>15000</v>
      </c>
      <c r="O68" s="35"/>
    </row>
    <row r="69" spans="1:15" ht="6" customHeight="1">
      <c r="B69" s="26"/>
      <c r="C69" s="37"/>
      <c r="D69" s="37"/>
      <c r="E69" s="37"/>
      <c r="F69" s="37"/>
      <c r="G69" s="37"/>
      <c r="H69" s="37"/>
      <c r="I69" s="37"/>
      <c r="J69" s="37"/>
      <c r="K69" s="37"/>
      <c r="L69" s="37"/>
      <c r="M69" s="37"/>
      <c r="N69" s="65"/>
      <c r="O69" s="40"/>
    </row>
    <row r="70" spans="1:15" ht="13.35" customHeight="1">
      <c r="B70" s="70" t="s">
        <v>58</v>
      </c>
      <c r="C70" s="87">
        <v>0</v>
      </c>
      <c r="D70" s="87">
        <v>0</v>
      </c>
      <c r="E70" s="87">
        <v>0</v>
      </c>
      <c r="F70" s="87">
        <v>0</v>
      </c>
      <c r="G70" s="87">
        <v>0</v>
      </c>
      <c r="H70" s="87">
        <v>0</v>
      </c>
      <c r="I70" s="87">
        <v>0</v>
      </c>
      <c r="J70" s="87">
        <v>0</v>
      </c>
      <c r="K70" s="87">
        <v>0</v>
      </c>
      <c r="L70" s="87">
        <v>0</v>
      </c>
      <c r="M70" s="87">
        <v>0</v>
      </c>
      <c r="N70" s="87">
        <v>0</v>
      </c>
      <c r="O70" s="31"/>
    </row>
    <row r="71" spans="1:15" ht="13.35" customHeight="1">
      <c r="B71" s="70" t="s">
        <v>59</v>
      </c>
      <c r="C71" s="87">
        <v>219.35283999999999</v>
      </c>
      <c r="D71" s="87">
        <v>176.31384</v>
      </c>
      <c r="E71" s="87">
        <v>133.27483999999998</v>
      </c>
      <c r="F71" s="87">
        <v>133.27483999999998</v>
      </c>
      <c r="G71" s="87">
        <v>133.27483999999998</v>
      </c>
      <c r="H71" s="87">
        <v>67.913839999999993</v>
      </c>
      <c r="I71" s="87">
        <v>0</v>
      </c>
      <c r="J71" s="87">
        <v>0</v>
      </c>
      <c r="K71" s="87">
        <v>0</v>
      </c>
      <c r="L71" s="87">
        <v>0</v>
      </c>
      <c r="M71" s="87">
        <v>0</v>
      </c>
      <c r="N71" s="87">
        <v>0</v>
      </c>
      <c r="O71" s="31"/>
    </row>
    <row r="72" spans="1:15" ht="4.5" customHeight="1">
      <c r="B72" s="70"/>
      <c r="C72" s="87"/>
      <c r="D72" s="87"/>
      <c r="E72" s="87"/>
      <c r="F72" s="87"/>
      <c r="G72" s="87"/>
      <c r="H72" s="87"/>
      <c r="I72" s="87"/>
      <c r="J72" s="87"/>
      <c r="K72" s="87"/>
      <c r="L72" s="87"/>
      <c r="M72" s="87"/>
      <c r="N72" s="87"/>
      <c r="O72" s="31"/>
    </row>
    <row r="73" spans="1:15" ht="13.35" customHeight="1" thickBot="1">
      <c r="B73" s="77" t="s">
        <v>60</v>
      </c>
      <c r="C73" s="88"/>
      <c r="D73" s="88"/>
      <c r="E73" s="88"/>
      <c r="F73" s="88"/>
      <c r="G73" s="88"/>
      <c r="H73" s="88"/>
      <c r="I73" s="88"/>
      <c r="J73" s="88"/>
      <c r="K73" s="88"/>
      <c r="L73" s="88"/>
      <c r="M73" s="88"/>
      <c r="N73" s="88"/>
      <c r="O73" s="89"/>
    </row>
    <row r="74" spans="1:15" ht="13.35" customHeight="1">
      <c r="B74" s="90"/>
      <c r="C74" s="37"/>
      <c r="D74" s="37"/>
      <c r="E74" s="37"/>
      <c r="F74" s="37"/>
      <c r="G74" s="37"/>
      <c r="H74" s="37"/>
      <c r="I74" s="37"/>
      <c r="J74" s="37"/>
      <c r="K74" s="37"/>
      <c r="L74" s="37"/>
      <c r="M74" s="37"/>
      <c r="N74" s="65"/>
    </row>
    <row r="75" spans="1:15" ht="13.35" customHeight="1">
      <c r="B75" s="90" t="s">
        <v>61</v>
      </c>
      <c r="C75" s="91"/>
      <c r="D75" s="91"/>
      <c r="E75" s="91"/>
      <c r="F75" s="91"/>
      <c r="G75" s="91"/>
      <c r="H75" s="91"/>
      <c r="I75" s="91"/>
      <c r="J75" s="91"/>
      <c r="K75" s="91"/>
      <c r="L75" s="91"/>
      <c r="M75" s="91"/>
      <c r="N75" s="91"/>
    </row>
    <row r="76" spans="1:15" ht="13.35" customHeight="1">
      <c r="B76" s="90"/>
    </row>
    <row r="77" spans="1:15" ht="13.35" customHeight="1">
      <c r="B77" s="6" t="s">
        <v>62</v>
      </c>
      <c r="C77" s="92"/>
    </row>
    <row r="78" spans="1:15" ht="13.35" customHeight="1">
      <c r="B78" s="93">
        <v>1000</v>
      </c>
      <c r="C78" s="94"/>
      <c r="D78" s="94"/>
      <c r="E78" s="94"/>
      <c r="F78" s="94"/>
      <c r="G78" s="94"/>
      <c r="H78" s="94"/>
      <c r="I78" s="94"/>
      <c r="J78" s="94"/>
      <c r="K78" s="94"/>
      <c r="L78" s="94"/>
      <c r="M78" s="94"/>
      <c r="N78" s="94"/>
    </row>
    <row r="79" spans="1:15" ht="13.35" customHeight="1">
      <c r="C79" s="95"/>
      <c r="D79" s="95"/>
      <c r="E79" s="95"/>
      <c r="F79" s="95"/>
      <c r="G79" s="95"/>
      <c r="H79" s="95"/>
      <c r="I79" s="95"/>
      <c r="J79" s="95"/>
      <c r="K79" s="95"/>
      <c r="L79" s="95"/>
      <c r="M79" s="95"/>
      <c r="N79" s="95"/>
    </row>
    <row r="80" spans="1:15" ht="13.35" customHeight="1">
      <c r="A80" s="6"/>
      <c r="B80" s="6" t="s">
        <v>63</v>
      </c>
    </row>
    <row r="81" spans="2:2">
      <c r="B81" s="6" t="b">
        <f>+SUM(C35:N35)=-SUM(C63:N63)</f>
        <v>1</v>
      </c>
    </row>
    <row r="82" spans="2:2"/>
    <row r="83" spans="2:2"/>
    <row r="84" spans="2:2"/>
    <row r="85" spans="2:2"/>
    <row r="86" spans="2:2"/>
    <row r="102"/>
    <row r="116" spans="1:1"/>
    <row r="117" spans="1:1"/>
    <row r="118" spans="1:1"/>
    <row r="128" spans="1:1" hidden="1">
      <c r="A128" s="96"/>
    </row>
    <row r="129"/>
    <row r="130"/>
    <row r="131"/>
  </sheetData>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customXsn xmlns="http://schemas.microsoft.com/office/2006/metadata/customXsn">
  <xsnLocation>https://kc1-portal6.sharepoint.com/_cts/Document/2022ReviewerLog.xlsx</xsnLocation>
  <cached>False</cached>
  <openByDefault>False</openByDefault>
  <xsnScope>https://kc1-portal6.sharepoint.com</xsnScope>
</customXsn>
</file>

<file path=customXml/item2.xml><?xml version="1.0" encoding="utf-8"?>
<ct:contentTypeSchema xmlns:ct="http://schemas.microsoft.com/office/2006/metadata/contentType" xmlns:ma="http://schemas.microsoft.com/office/2006/metadata/properties/metaAttributes" ct:_="" ma:_="" ma:contentTypeName="Document" ma:contentTypeID="0x010100B9CCF44CADF64549B41F60777F09B6DE" ma:contentTypeVersion="15" ma:contentTypeDescription="Create a new document." ma:contentTypeScope="" ma:versionID="9562773d777c11291fb68cb1d8cff15e">
  <xsd:schema xmlns:xsd="http://www.w3.org/2001/XMLSchema" xmlns:xs="http://www.w3.org/2001/XMLSchema" xmlns:p="http://schemas.microsoft.com/office/2006/metadata/properties" xmlns:ns2="fbbf6f76-139c-4ce9-8321-93c0f5a7a350" xmlns:ns3="2beaef9f-cf1f-479f-a374-c737fe2c05cb" targetNamespace="http://schemas.microsoft.com/office/2006/metadata/properties" ma:root="true" ma:fieldsID="29069d2c5e978e9974a31f63355de65b" ns2:_="" ns3:_="">
    <xsd:import namespace="fbbf6f76-139c-4ce9-8321-93c0f5a7a350"/>
    <xsd:import namespace="2beaef9f-cf1f-479f-a374-c737fe2c05cb"/>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lcf76f155ced4ddcb4097134ff3c332f" minOccurs="0"/>
                <xsd:element ref="ns3:TaxCatchAll"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bf6f76-139c-4ce9-8321-93c0f5a7a3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87192d8-99aa-4f2d-82ad-d3af49b789fe" ma:termSetId="09814cd3-568e-fe90-9814-8d621ff8fb84" ma:anchorId="fba54fb3-c3e1-fe81-a776-ca4b69148c4d" ma:open="true" ma:isKeyword="false">
      <xsd:complexType>
        <xsd:sequence>
          <xsd:element ref="pc:Terms" minOccurs="0" maxOccurs="1"/>
        </xsd:sequence>
      </xsd:complex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eaef9f-cf1f-479f-a374-c737fe2c05c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34be025-b713-469e-89a3-a85d6ca2f5e8}" ma:internalName="TaxCatchAll" ma:showField="CatchAllData" ma:web="37e7c7e3-0b80-4430-9e1c-cee1ec2d9c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2beaef9f-cf1f-479f-a374-c737fe2c05cb" xsi:nil="true"/>
    <lcf76f155ced4ddcb4097134ff3c332f xmlns="fbbf6f76-139c-4ce9-8321-93c0f5a7a3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807A34A-2F75-4454-B59D-421D9043A1BE}"/>
</file>

<file path=customXml/itemProps2.xml><?xml version="1.0" encoding="utf-8"?>
<ds:datastoreItem xmlns:ds="http://schemas.openxmlformats.org/officeDocument/2006/customXml" ds:itemID="{CEB73D53-7563-468E-89EF-076E455393CA}"/>
</file>

<file path=customXml/itemProps3.xml><?xml version="1.0" encoding="utf-8"?>
<ds:datastoreItem xmlns:ds="http://schemas.openxmlformats.org/officeDocument/2006/customXml" ds:itemID="{FD528E4E-11F9-499A-81DA-2C3675C4E418}"/>
</file>

<file path=customXml/itemProps4.xml><?xml version="1.0" encoding="utf-8"?>
<ds:datastoreItem xmlns:ds="http://schemas.openxmlformats.org/officeDocument/2006/customXml" ds:itemID="{79E0257F-A694-4A87-8710-100E4DD8459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Attachment A</dc:title>
  <dc:subject/>
  <dc:creator>Slaughterbeck, Luke</dc:creator>
  <cp:keywords/>
  <dc:description/>
  <cp:lastModifiedBy>Davert, Elena</cp:lastModifiedBy>
  <cp:revision/>
  <dcterms:created xsi:type="dcterms:W3CDTF">2026-03-16T17:52:06Z</dcterms:created>
  <dcterms:modified xsi:type="dcterms:W3CDTF">2026-04-09T20:27:01Z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0x010100B9CCF44CADF64549B41F60777F09B6DE</vt:lpwstr>
  </property>
  <property fmtid="{D5CDD505-2E9C-101B-9397-08002B2CF9AE}" pid="3" name="MediaServiceImageTags">
    <vt:lpwstr/>
  </property>
  <property fmtid="{D5CDD505-2E9C-101B-9397-08002B2CF9AE}" pid="4" name="SV_QUERY_LIST_4F35BF76-6C0D-4D9B-82B2-816C12CF3733">
    <vt:lpwstr>empty_477D106A-C0D6-4607-AEBD-E2C9D60EA279</vt:lpwstr>
  </property>
  <property fmtid="{D5CDD505-2E9C-101B-9397-08002B2CF9AE}" pid="5" name="SV_HIDDEN_GRID_QUERY_LIST_4F35BF76-6C0D-4D9B-82B2-816C12CF3733">
    <vt:lpwstr>empty_477D106A-C0D6-4607-AEBD-E2C9D60EA279</vt:lpwstr>
  </property>
</Properties>
</file>