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616" activeTab="0"/>
  </bookViews>
  <sheets>
    <sheet name="Financial Plan" sheetId="1" r:id="rId1"/>
  </sheet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<sst xmlns="http://schemas.openxmlformats.org/spreadsheetml/2006/main" count="58" uniqueCount="55">
  <si>
    <t>Expenditures</t>
  </si>
  <si>
    <t>Revenues</t>
  </si>
  <si>
    <t xml:space="preserve">Fund Name:  WLR Shared Services </t>
  </si>
  <si>
    <t>Fund Number:  000001210</t>
  </si>
  <si>
    <t>Prepared by:   Steve Oien</t>
  </si>
  <si>
    <t>Category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</si>
  <si>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</si>
  <si>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Adopted</t>
    </r>
    <r>
      <rPr>
        <b/>
        <vertAlign val="superscript"/>
        <sz val="12"/>
        <rFont val="Times New Roman"/>
        <family val="1"/>
      </rPr>
      <t>2</t>
    </r>
  </si>
  <si>
    <t xml:space="preserve">2010 Revised  </t>
  </si>
  <si>
    <t>2010 Estimated</t>
  </si>
  <si>
    <t>Estimated-Adopted Change</t>
  </si>
  <si>
    <t>Explanation of Change</t>
  </si>
  <si>
    <t xml:space="preserve">Beginning Fund Balance </t>
  </si>
  <si>
    <t>WTD Operating</t>
  </si>
  <si>
    <t>Revenue to support carryover items of $782,175, less WTD Rebate of $330,000</t>
  </si>
  <si>
    <t>WTD Capital</t>
  </si>
  <si>
    <t>Revised based on July projections</t>
  </si>
  <si>
    <t>Local Hazardous Waste</t>
  </si>
  <si>
    <t>Surface Water Management</t>
  </si>
  <si>
    <t>Other Revenues</t>
  </si>
  <si>
    <t>Total Revenues</t>
  </si>
  <si>
    <t>Operating Expenditures</t>
  </si>
  <si>
    <t>Underexpenditures</t>
  </si>
  <si>
    <t>ARMS Encumbrance Reinstatements</t>
  </si>
  <si>
    <t>Carryover from 2009</t>
  </si>
  <si>
    <t>IBIS PO Reinstatements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</si>
  <si>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</si>
  <si>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</si>
  <si>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</si>
  <si>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</si>
  <si>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</si>
  <si>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</si>
  <si>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ARMS Encumbrance Reserve</t>
  </si>
  <si>
    <t>IBIS PO Reserve</t>
  </si>
  <si>
    <t>Carryover Ordinance Reserve</t>
  </si>
  <si>
    <t>Total Designations and Reserves</t>
  </si>
  <si>
    <t>Ending Undesignated Fund Balance</t>
  </si>
  <si>
    <t>Financial Plan Notes:</t>
  </si>
  <si>
    <t xml:space="preserve">Supplemental </t>
  </si>
  <si>
    <t>Revenue to support carryover items &amp; Omnibus request.</t>
  </si>
  <si>
    <t>Date Prepared:  October 19, 2010</t>
  </si>
  <si>
    <r>
      <t>Reappropriation (Ord 16932)</t>
    </r>
    <r>
      <rPr>
        <vertAlign val="superscript"/>
        <sz val="12"/>
        <rFont val="Times New Roman"/>
        <family val="1"/>
      </rPr>
      <t>3</t>
    </r>
  </si>
  <si>
    <r>
      <t>Annexation Reductions (Ord 16932)</t>
    </r>
    <r>
      <rPr>
        <vertAlign val="superscript"/>
        <sz val="12"/>
        <rFont val="Times New Roman"/>
        <family val="1"/>
      </rPr>
      <t>3</t>
    </r>
  </si>
  <si>
    <r>
      <t>Supplemental Omnibus (Ord 16932)</t>
    </r>
    <r>
      <rPr>
        <vertAlign val="superscript"/>
        <sz val="12"/>
        <rFont val="Times New Roman"/>
        <family val="1"/>
      </rPr>
      <t>3</t>
    </r>
  </si>
  <si>
    <t>4th Qtr Omnibus Supplemental</t>
  </si>
  <si>
    <r>
      <t>Reserve for WTD Rebate</t>
    </r>
    <r>
      <rPr>
        <vertAlign val="superscript"/>
        <sz val="12"/>
        <rFont val="Times New Roman"/>
        <family val="1"/>
      </rPr>
      <t>4</t>
    </r>
  </si>
  <si>
    <r>
      <t>Target Fund Balance</t>
    </r>
    <r>
      <rPr>
        <b/>
        <vertAlign val="superscript"/>
        <sz val="12"/>
        <rFont val="Times New Roman"/>
        <family val="1"/>
      </rPr>
      <t>5</t>
    </r>
  </si>
  <si>
    <r>
      <t>1</t>
    </r>
    <r>
      <rPr>
        <sz val="12"/>
        <rFont val="Times New Roman"/>
        <family val="1"/>
      </rPr>
      <t xml:space="preserve"> Actuals are taken from ARMS 14th Month or 2009 CAFR</t>
    </r>
  </si>
  <si>
    <r>
      <t>2</t>
    </r>
    <r>
      <rPr>
        <sz val="12"/>
        <rFont val="Times New Roman"/>
        <family val="1"/>
      </rPr>
      <t xml:space="preserve"> Adopted is taken form 2010 Adopted Budget Book or Essbase Budget System</t>
    </r>
  </si>
  <si>
    <r>
      <t xml:space="preserve">3  </t>
    </r>
    <r>
      <rPr>
        <sz val="12"/>
        <rFont val="Times New Roman"/>
        <family val="1"/>
      </rPr>
      <t>Ordinance 16932 is an omnibus supplemental ordinance. It provides net supplemental budget authority to several General Fund and non-General Fund agencies.</t>
    </r>
  </si>
  <si>
    <r>
      <t>4</t>
    </r>
    <r>
      <rPr>
        <sz val="12"/>
        <rFont val="Times New Roman"/>
        <family val="1"/>
      </rPr>
      <t xml:space="preserve"> This is a rebate to WTD. Since WTD pays even monthly transfers, a positive cashflow (which enabled interest earnings) is due to WTD.  </t>
    </r>
  </si>
  <si>
    <t>Third Quarter 2010</t>
  </si>
  <si>
    <t xml:space="preserve">Grants Supplemental </t>
  </si>
  <si>
    <r>
      <t>5</t>
    </r>
    <r>
      <rPr>
        <sz val="12"/>
        <rFont val="Times New Roman"/>
        <family val="1"/>
      </rPr>
      <t xml:space="preserve"> No minimum target fund balance is required.  Fund seeks only to maintain a positive ending balance.</t>
    </r>
  </si>
  <si>
    <t>Non-GF Financial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</si>
</sst>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  <numFmt numFmtId="167" formatCode="0.0_);[Red]\(0.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7" fontId="3" fillId="0" borderId="0" xfId="58" applyFont="1" applyBorder="1" applyAlignment="1">
      <alignment horizontal="centerContinuous" wrapText="1"/>
      <protection/>
    </xf>
    <xf numFmtId="37" fontId="4" fillId="0" borderId="0" xfId="58" applyFont="1" applyBorder="1" applyAlignment="1">
      <alignment horizontal="centerContinuous" wrapText="1"/>
      <protection/>
    </xf>
    <xf numFmtId="0" fontId="2" fillId="24" borderId="0" xfId="0" applyFont="1" applyFill="1" applyBorder="1" applyAlignment="1">
      <alignment horizontal="left"/>
    </xf>
    <xf numFmtId="37" fontId="2" fillId="0" borderId="0" xfId="58" applyFont="1" applyBorder="1" applyAlignment="1">
      <alignment horizontal="left" wrapText="1"/>
      <protection/>
    </xf>
    <xf numFmtId="37" fontId="5" fillId="0" borderId="0" xfId="58" applyFont="1" applyBorder="1" applyAlignment="1">
      <alignment horizontal="left"/>
      <protection/>
    </xf>
    <xf numFmtId="37" fontId="6" fillId="0" borderId="0" xfId="58" applyFont="1" applyBorder="1" applyAlignment="1">
      <alignment horizontal="left" wrapText="1"/>
      <protection/>
    </xf>
    <xf numFmtId="37" fontId="2" fillId="0" borderId="0" xfId="58" applyFont="1" applyBorder="1" applyAlignment="1">
      <alignment horizontal="centerContinuous" wrapText="1"/>
      <protection/>
    </xf>
    <xf numFmtId="37" fontId="5" fillId="24" borderId="10" xfId="58" applyFont="1" applyFill="1" applyBorder="1" applyAlignment="1" applyProtection="1">
      <alignment horizontal="left" wrapText="1"/>
      <protection/>
    </xf>
    <xf numFmtId="37" fontId="5" fillId="24" borderId="11" xfId="58" applyFont="1" applyFill="1" applyBorder="1" applyAlignment="1">
      <alignment horizontal="center" wrapText="1"/>
      <protection/>
    </xf>
    <xf numFmtId="37" fontId="5" fillId="24" borderId="12" xfId="58" applyFont="1" applyFill="1" applyBorder="1" applyAlignment="1">
      <alignment horizontal="center" wrapText="1"/>
      <protection/>
    </xf>
    <xf numFmtId="37" fontId="5" fillId="24" borderId="13" xfId="58" applyFont="1" applyFill="1" applyBorder="1" applyAlignment="1">
      <alignment horizontal="center" wrapText="1"/>
      <protection/>
    </xf>
    <xf numFmtId="37" fontId="5" fillId="24" borderId="14" xfId="58" applyFont="1" applyFill="1" applyBorder="1" applyAlignment="1">
      <alignment horizontal="center" wrapText="1"/>
      <protection/>
    </xf>
    <xf numFmtId="37" fontId="5" fillId="24" borderId="15" xfId="58" applyFont="1" applyFill="1" applyBorder="1" applyAlignment="1">
      <alignment horizontal="center" wrapText="1"/>
      <protection/>
    </xf>
    <xf numFmtId="37" fontId="5" fillId="24" borderId="10" xfId="58" applyFont="1" applyFill="1" applyBorder="1" applyAlignment="1">
      <alignment horizontal="center" wrapText="1"/>
      <protection/>
    </xf>
    <xf numFmtId="37" fontId="5" fillId="0" borderId="10" xfId="58" applyFont="1" applyFill="1" applyBorder="1" applyAlignment="1">
      <alignment horizontal="left"/>
      <protection/>
    </xf>
    <xf numFmtId="164" fontId="5" fillId="0" borderId="10" xfId="44" applyNumberFormat="1" applyFont="1" applyFill="1" applyBorder="1" applyAlignment="1">
      <alignment/>
    </xf>
    <xf numFmtId="164" fontId="5" fillId="0" borderId="12" xfId="44" applyNumberFormat="1" applyFont="1" applyFill="1" applyBorder="1" applyAlignment="1">
      <alignment/>
    </xf>
    <xf numFmtId="164" fontId="5" fillId="0" borderId="16" xfId="44" applyNumberFormat="1" applyFont="1" applyFill="1" applyBorder="1" applyAlignment="1">
      <alignment/>
    </xf>
    <xf numFmtId="164" fontId="5" fillId="0" borderId="17" xfId="44" applyNumberFormat="1" applyFont="1" applyBorder="1" applyAlignment="1">
      <alignment/>
    </xf>
    <xf numFmtId="37" fontId="5" fillId="0" borderId="18" xfId="58" applyFont="1" applyFill="1" applyBorder="1" applyAlignment="1">
      <alignment horizontal="left"/>
      <protection/>
    </xf>
    <xf numFmtId="164" fontId="2" fillId="0" borderId="18" xfId="44" applyNumberFormat="1" applyFont="1" applyFill="1" applyBorder="1" applyAlignment="1">
      <alignment/>
    </xf>
    <xf numFmtId="164" fontId="2" fillId="0" borderId="19" xfId="44" applyNumberFormat="1" applyFont="1" applyFill="1" applyBorder="1" applyAlignment="1">
      <alignment/>
    </xf>
    <xf numFmtId="164" fontId="2" fillId="0" borderId="20" xfId="44" applyNumberFormat="1" applyFont="1" applyBorder="1" applyAlignment="1">
      <alignment/>
    </xf>
    <xf numFmtId="164" fontId="2" fillId="0" borderId="21" xfId="44" applyNumberFormat="1" applyFont="1" applyBorder="1" applyAlignment="1">
      <alignment/>
    </xf>
    <xf numFmtId="37" fontId="2" fillId="0" borderId="18" xfId="58" applyFont="1" applyFill="1" applyBorder="1" applyAlignment="1">
      <alignment horizontal="left"/>
      <protection/>
    </xf>
    <xf numFmtId="164" fontId="2" fillId="0" borderId="22" xfId="44" applyNumberFormat="1" applyFont="1" applyBorder="1" applyAlignment="1">
      <alignment/>
    </xf>
    <xf numFmtId="164" fontId="2" fillId="0" borderId="18" xfId="44" applyNumberFormat="1" applyFont="1" applyBorder="1" applyAlignment="1">
      <alignment/>
    </xf>
    <xf numFmtId="164" fontId="2" fillId="0" borderId="19" xfId="44" applyNumberFormat="1" applyFont="1" applyFill="1" applyBorder="1" applyAlignment="1">
      <alignment horizontal="center"/>
    </xf>
    <xf numFmtId="37" fontId="5" fillId="0" borderId="23" xfId="58" applyFont="1" applyFill="1" applyBorder="1" applyAlignment="1">
      <alignment horizontal="left"/>
      <protection/>
    </xf>
    <xf numFmtId="164" fontId="5" fillId="0" borderId="23" xfId="44" applyNumberFormat="1" applyFont="1" applyFill="1" applyBorder="1" applyAlignment="1">
      <alignment/>
    </xf>
    <xf numFmtId="164" fontId="5" fillId="0" borderId="23" xfId="44" applyNumberFormat="1" applyFont="1" applyBorder="1" applyAlignment="1">
      <alignment/>
    </xf>
    <xf numFmtId="164" fontId="2" fillId="0" borderId="12" xfId="44" applyNumberFormat="1" applyFont="1" applyFill="1" applyBorder="1" applyAlignment="1">
      <alignment/>
    </xf>
    <xf numFmtId="164" fontId="2" fillId="20" borderId="12" xfId="44" applyNumberFormat="1" applyFont="1" applyFill="1" applyBorder="1" applyAlignment="1">
      <alignment/>
    </xf>
    <xf numFmtId="164" fontId="2" fillId="0" borderId="15" xfId="44" applyNumberFormat="1" applyFont="1" applyBorder="1" applyAlignment="1">
      <alignment/>
    </xf>
    <xf numFmtId="164" fontId="2" fillId="0" borderId="10" xfId="44" applyNumberFormat="1" applyFont="1" applyFill="1" applyBorder="1" applyAlignment="1" quotePrefix="1">
      <alignment/>
    </xf>
    <xf numFmtId="164" fontId="2" fillId="0" borderId="12" xfId="44" applyNumberFormat="1" applyFont="1" applyFill="1" applyBorder="1" applyAlignment="1" quotePrefix="1">
      <alignment/>
    </xf>
    <xf numFmtId="164" fontId="2" fillId="0" borderId="0" xfId="44" applyNumberFormat="1" applyFont="1" applyFill="1" applyBorder="1" applyAlignment="1">
      <alignment/>
    </xf>
    <xf numFmtId="164" fontId="2" fillId="0" borderId="20" xfId="44" applyNumberFormat="1" applyFont="1" applyFill="1" applyBorder="1" applyAlignment="1">
      <alignment/>
    </xf>
    <xf numFmtId="164" fontId="2" fillId="0" borderId="18" xfId="44" applyNumberFormat="1" applyFont="1" applyFill="1" applyBorder="1" applyAlignment="1">
      <alignment/>
    </xf>
    <xf numFmtId="164" fontId="5" fillId="0" borderId="18" xfId="44" applyNumberFormat="1" applyFont="1" applyFill="1" applyBorder="1" applyAlignment="1">
      <alignment/>
    </xf>
    <xf numFmtId="164" fontId="5" fillId="0" borderId="19" xfId="44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164" fontId="5" fillId="0" borderId="23" xfId="44" applyNumberFormat="1" applyFont="1" applyFill="1" applyBorder="1" applyAlignment="1">
      <alignment/>
    </xf>
    <xf numFmtId="164" fontId="2" fillId="0" borderId="10" xfId="44" applyNumberFormat="1" applyFont="1" applyFill="1" applyBorder="1" applyAlignment="1">
      <alignment/>
    </xf>
    <xf numFmtId="164" fontId="2" fillId="0" borderId="15" xfId="44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7" fontId="5" fillId="0" borderId="0" xfId="58" applyFont="1" applyBorder="1">
      <alignment/>
      <protection/>
    </xf>
    <xf numFmtId="37" fontId="2" fillId="0" borderId="0" xfId="58" applyFont="1" applyBorder="1">
      <alignment/>
      <protection/>
    </xf>
    <xf numFmtId="0" fontId="2" fillId="0" borderId="0" xfId="0" applyFont="1" applyBorder="1" applyAlignment="1">
      <alignment horizontal="center"/>
    </xf>
    <xf numFmtId="37" fontId="5" fillId="0" borderId="0" xfId="58" applyFont="1" applyBorder="1" applyAlignment="1">
      <alignment horizontal="center" wrapText="1"/>
      <protection/>
    </xf>
    <xf numFmtId="0" fontId="24" fillId="24" borderId="0" xfId="0" applyFont="1" applyFill="1" applyBorder="1" applyAlignment="1">
      <alignment horizontal="centerContinuous"/>
    </xf>
    <xf numFmtId="37" fontId="5" fillId="0" borderId="24" xfId="58" applyFont="1" applyBorder="1" applyAlignment="1">
      <alignment horizontal="left" wrapText="1"/>
      <protection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37" fontId="25" fillId="0" borderId="0" xfId="58" applyFont="1" applyBorder="1" applyAlignment="1">
      <alignment horizontal="centerContinuous" wrapText="1"/>
      <protection/>
    </xf>
    <xf numFmtId="0" fontId="24" fillId="0" borderId="0" xfId="0" applyFont="1" applyBorder="1" applyAlignment="1">
      <alignment/>
    </xf>
    <xf numFmtId="164" fontId="2" fillId="0" borderId="18" xfId="44" applyNumberFormat="1" applyFont="1" applyBorder="1" applyAlignment="1">
      <alignment wrapText="1"/>
    </xf>
    <xf numFmtId="164" fontId="2" fillId="0" borderId="23" xfId="44" applyNumberFormat="1" applyFont="1" applyBorder="1" applyAlignment="1">
      <alignment/>
    </xf>
    <xf numFmtId="164" fontId="2" fillId="20" borderId="10" xfId="44" applyNumberFormat="1" applyFont="1" applyFill="1" applyBorder="1" applyAlignment="1" quotePrefix="1">
      <alignment/>
    </xf>
    <xf numFmtId="164" fontId="2" fillId="0" borderId="10" xfId="44" applyNumberFormat="1" applyFont="1" applyBorder="1" applyAlignment="1">
      <alignment/>
    </xf>
    <xf numFmtId="164" fontId="2" fillId="0" borderId="18" xfId="44" applyNumberFormat="1" applyFont="1" applyFill="1" applyBorder="1" applyAlignment="1" quotePrefix="1">
      <alignment/>
    </xf>
    <xf numFmtId="164" fontId="5" fillId="0" borderId="18" xfId="44" applyNumberFormat="1" applyFont="1" applyFill="1" applyBorder="1" applyAlignment="1">
      <alignment/>
    </xf>
    <xf numFmtId="164" fontId="2" fillId="0" borderId="23" xfId="44" applyNumberFormat="1" applyFont="1" applyBorder="1" applyAlignment="1">
      <alignment horizontal="right"/>
    </xf>
    <xf numFmtId="37" fontId="5" fillId="0" borderId="0" xfId="58" applyFont="1" applyAlignment="1">
      <alignment horizontal="left"/>
      <protection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37" fontId="5" fillId="0" borderId="0" xfId="58" applyFont="1" applyBorder="1" applyAlignment="1" quotePrefix="1">
      <alignment horizontal="left"/>
      <protection/>
    </xf>
    <xf numFmtId="37" fontId="26" fillId="0" borderId="0" xfId="58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164" fontId="5" fillId="0" borderId="10" xfId="44" applyNumberFormat="1" applyFont="1" applyBorder="1" applyAlignment="1">
      <alignment/>
    </xf>
    <xf numFmtId="164" fontId="2" fillId="0" borderId="25" xfId="44" applyNumberFormat="1" applyFont="1" applyBorder="1" applyAlignment="1">
      <alignment/>
    </xf>
    <xf numFmtId="37" fontId="5" fillId="0" borderId="26" xfId="58" applyFont="1" applyFill="1" applyBorder="1" applyAlignment="1" quotePrefix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4" fillId="0" borderId="0" xfId="0" applyFont="1" applyBorder="1" applyAlignment="1">
      <alignment/>
    </xf>
    <xf numFmtId="37" fontId="27" fillId="0" borderId="0" xfId="58" applyFont="1" applyBorder="1" applyAlignment="1">
      <alignment horizontal="left" wrapText="1"/>
      <protection/>
    </xf>
    <xf numFmtId="37" fontId="4" fillId="0" borderId="0" xfId="58" applyFont="1" applyBorder="1" applyAlignment="1">
      <alignment horizontal="center" wrapText="1"/>
      <protection/>
    </xf>
    <xf numFmtId="37" fontId="26" fillId="0" borderId="0" xfId="58" applyFont="1" applyBorder="1" applyAlignment="1" quotePrefix="1">
      <alignment horizontal="left" wrapText="1"/>
      <protection/>
    </xf>
    <xf numFmtId="37" fontId="26" fillId="0" borderId="0" xfId="58" applyFont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AIRPLAN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6" zoomScaleNormal="76" zoomScalePageLayoutView="0" workbookViewId="0" topLeftCell="A1">
      <selection activeCell="A21" sqref="A21"/>
    </sheetView>
  </sheetViews>
  <sheetFormatPr defaultColWidth="9.140625" defaultRowHeight="12.75"/>
  <cols>
    <col min="1" max="1" width="37.28125" style="0" customWidth="1"/>
    <col min="2" max="2" width="14.28125" style="0" bestFit="1" customWidth="1"/>
    <col min="3" max="3" width="15.28125" style="0" bestFit="1" customWidth="1"/>
    <col min="4" max="4" width="14.28125" style="0" bestFit="1" customWidth="1"/>
    <col min="5" max="5" width="16.28125" style="0" bestFit="1" customWidth="1"/>
    <col min="6" max="6" width="15.421875" style="0" customWidth="1"/>
    <col min="7" max="7" width="59.140625" style="0" customWidth="1"/>
  </cols>
  <sheetData>
    <row r="1" spans="1:7" ht="20.25">
      <c r="A1" s="1"/>
      <c r="B1" s="2"/>
      <c r="C1" s="2"/>
      <c r="D1" s="2"/>
      <c r="E1" s="2"/>
      <c r="F1" s="2"/>
      <c r="G1" s="2"/>
    </row>
    <row r="2" spans="1:7" ht="18.75">
      <c r="A2" s="77" t="s">
        <v>54</v>
      </c>
      <c r="B2" s="77"/>
      <c r="C2" s="77"/>
      <c r="D2" s="77"/>
      <c r="E2" s="77"/>
      <c r="F2" s="77"/>
      <c r="G2" s="77"/>
    </row>
    <row r="3" spans="1:7" ht="15.75">
      <c r="A3" s="3" t="s">
        <v>2</v>
      </c>
      <c r="B3" s="50"/>
      <c r="C3" s="50"/>
      <c r="D3" s="50"/>
      <c r="E3" s="50"/>
      <c r="F3" s="50"/>
      <c r="G3" s="50"/>
    </row>
    <row r="4" spans="1:7" ht="15.75">
      <c r="A4" s="3" t="s">
        <v>3</v>
      </c>
      <c r="B4" s="51"/>
      <c r="C4" s="51"/>
      <c r="D4" s="51"/>
      <c r="E4" s="51"/>
      <c r="F4" s="51"/>
      <c r="G4" s="76" t="s">
        <v>51</v>
      </c>
    </row>
    <row r="5" spans="1:7" ht="15.75">
      <c r="A5" s="3" t="s">
        <v>4</v>
      </c>
      <c r="B5" s="51"/>
      <c r="C5" s="51"/>
      <c r="D5" s="51"/>
      <c r="E5" s="51"/>
      <c r="F5" s="5"/>
      <c r="G5" s="4" t="s">
        <v>40</v>
      </c>
    </row>
    <row r="6" spans="1:7" ht="15.75">
      <c r="A6" s="52"/>
      <c r="B6" s="6"/>
      <c r="C6" s="53"/>
      <c r="D6" s="54"/>
      <c r="E6" s="7"/>
      <c r="F6" s="55"/>
      <c r="G6" s="56"/>
    </row>
    <row r="7" spans="1:7" ht="47.25">
      <c r="A7" s="8" t="s">
        <v>5</v>
      </c>
      <c r="B7" s="9" t="s">
        <v>6</v>
      </c>
      <c r="C7" s="10" t="s">
        <v>7</v>
      </c>
      <c r="D7" s="11" t="s">
        <v>8</v>
      </c>
      <c r="E7" s="12" t="s">
        <v>9</v>
      </c>
      <c r="F7" s="13" t="s">
        <v>10</v>
      </c>
      <c r="G7" s="14" t="s">
        <v>11</v>
      </c>
    </row>
    <row r="8" spans="1:7" ht="15.75">
      <c r="A8" s="15" t="s">
        <v>12</v>
      </c>
      <c r="B8" s="16">
        <v>1115460</v>
      </c>
      <c r="C8" s="17">
        <v>382326</v>
      </c>
      <c r="D8" s="17">
        <f>B31</f>
        <v>769828</v>
      </c>
      <c r="E8" s="18">
        <f>B31</f>
        <v>769828</v>
      </c>
      <c r="F8" s="26">
        <f>+E8-C8</f>
        <v>387502</v>
      </c>
      <c r="G8" s="31"/>
    </row>
    <row r="9" spans="1:7" ht="15.75">
      <c r="A9" s="20" t="s">
        <v>1</v>
      </c>
      <c r="B9" s="21"/>
      <c r="C9" s="22"/>
      <c r="D9" s="22"/>
      <c r="E9" s="23"/>
      <c r="F9" s="24"/>
      <c r="G9" s="23"/>
    </row>
    <row r="10" spans="1:7" ht="31.5">
      <c r="A10" s="25" t="s">
        <v>13</v>
      </c>
      <c r="B10" s="21">
        <v>12081933</v>
      </c>
      <c r="C10" s="22">
        <v>11765420</v>
      </c>
      <c r="D10" s="22">
        <f>C10</f>
        <v>11765420</v>
      </c>
      <c r="E10" s="22">
        <v>12488514</v>
      </c>
      <c r="F10" s="26">
        <f>+E10-C10-330000</f>
        <v>393094</v>
      </c>
      <c r="G10" s="57" t="s">
        <v>14</v>
      </c>
    </row>
    <row r="11" spans="1:7" ht="15.75">
      <c r="A11" s="25" t="s">
        <v>15</v>
      </c>
      <c r="B11" s="21">
        <v>299160</v>
      </c>
      <c r="C11" s="22">
        <v>248152</v>
      </c>
      <c r="D11" s="22">
        <f>C11</f>
        <v>248152</v>
      </c>
      <c r="E11" s="22">
        <v>236961</v>
      </c>
      <c r="F11" s="26">
        <f>+E11-C11</f>
        <v>-11191</v>
      </c>
      <c r="G11" s="27" t="s">
        <v>16</v>
      </c>
    </row>
    <row r="12" spans="1:7" ht="15.75">
      <c r="A12" s="25" t="s">
        <v>17</v>
      </c>
      <c r="B12" s="21">
        <v>4152956</v>
      </c>
      <c r="C12" s="22">
        <v>4709350</v>
      </c>
      <c r="D12" s="22">
        <f>C12</f>
        <v>4709350</v>
      </c>
      <c r="E12" s="22">
        <v>4350527</v>
      </c>
      <c r="F12" s="26">
        <f>+E12-C12</f>
        <v>-358823</v>
      </c>
      <c r="G12" s="27" t="s">
        <v>16</v>
      </c>
    </row>
    <row r="13" spans="1:7" ht="15.75">
      <c r="A13" s="25" t="s">
        <v>18</v>
      </c>
      <c r="B13" s="21">
        <v>5712110</v>
      </c>
      <c r="C13" s="22">
        <v>5958647</v>
      </c>
      <c r="D13" s="22">
        <f>C13</f>
        <v>5958647</v>
      </c>
      <c r="E13" s="22">
        <v>5887311</v>
      </c>
      <c r="F13" s="26">
        <f>+E13-C13</f>
        <v>-71336</v>
      </c>
      <c r="G13" s="27" t="s">
        <v>16</v>
      </c>
    </row>
    <row r="14" spans="1:7" ht="15.75">
      <c r="A14" s="25" t="s">
        <v>19</v>
      </c>
      <c r="B14" s="21">
        <v>4737417</v>
      </c>
      <c r="C14" s="22">
        <v>4445935</v>
      </c>
      <c r="D14" s="22">
        <f>C14</f>
        <v>4445935</v>
      </c>
      <c r="E14" s="22">
        <f>4272549+306701</f>
        <v>4579250</v>
      </c>
      <c r="F14" s="26">
        <f>+E14-C14</f>
        <v>133315</v>
      </c>
      <c r="G14" s="27" t="s">
        <v>39</v>
      </c>
    </row>
    <row r="15" spans="1:7" ht="15.75">
      <c r="A15" s="25"/>
      <c r="B15" s="21"/>
      <c r="C15" s="22"/>
      <c r="D15" s="22"/>
      <c r="E15" s="22"/>
      <c r="F15" s="26">
        <f>+E15-C15</f>
        <v>0</v>
      </c>
      <c r="G15" s="27"/>
    </row>
    <row r="16" spans="1:7" ht="15.75">
      <c r="A16" s="15" t="s">
        <v>20</v>
      </c>
      <c r="B16" s="16">
        <f>SUM(B9:B15)</f>
        <v>26983576</v>
      </c>
      <c r="C16" s="16">
        <f>SUM(C10:C15)</f>
        <v>27127504</v>
      </c>
      <c r="D16" s="16">
        <f>SUM(D10:D15)</f>
        <v>27127504</v>
      </c>
      <c r="E16" s="16">
        <f>SUM(E10:E15)</f>
        <v>27542563</v>
      </c>
      <c r="F16" s="16">
        <f>SUM(F10:F15)</f>
        <v>85059</v>
      </c>
      <c r="G16" s="70"/>
    </row>
    <row r="17" spans="1:7" ht="15.75">
      <c r="A17" s="20" t="s">
        <v>0</v>
      </c>
      <c r="B17" s="21"/>
      <c r="C17" s="22"/>
      <c r="D17" s="22"/>
      <c r="E17" s="27"/>
      <c r="F17" s="26"/>
      <c r="G17" s="23"/>
    </row>
    <row r="18" spans="1:7" ht="15.75">
      <c r="A18" s="25" t="s">
        <v>21</v>
      </c>
      <c r="B18" s="21">
        <v>-27329208</v>
      </c>
      <c r="C18" s="22">
        <v>-27065169</v>
      </c>
      <c r="D18" s="22">
        <f>C18</f>
        <v>-27065169</v>
      </c>
      <c r="E18" s="22">
        <v>-26760832</v>
      </c>
      <c r="F18" s="26">
        <f aca="true" t="shared" si="0" ref="F18:F24">+E18-C18</f>
        <v>304337</v>
      </c>
      <c r="G18" s="57" t="s">
        <v>22</v>
      </c>
    </row>
    <row r="19" spans="1:7" ht="15.75">
      <c r="A19" s="25" t="s">
        <v>23</v>
      </c>
      <c r="B19" s="21"/>
      <c r="C19" s="22"/>
      <c r="D19" s="22">
        <v>-216259</v>
      </c>
      <c r="E19" s="22">
        <v>-216259</v>
      </c>
      <c r="F19" s="26">
        <f t="shared" si="0"/>
        <v>-216259</v>
      </c>
      <c r="G19" s="57" t="s">
        <v>24</v>
      </c>
    </row>
    <row r="20" spans="1:7" ht="15.75">
      <c r="A20" s="25" t="s">
        <v>25</v>
      </c>
      <c r="B20" s="21"/>
      <c r="C20" s="22"/>
      <c r="D20" s="22">
        <v>-782175</v>
      </c>
      <c r="E20" s="22">
        <v>-782175</v>
      </c>
      <c r="F20" s="26">
        <f t="shared" si="0"/>
        <v>-782175</v>
      </c>
      <c r="G20" s="57" t="s">
        <v>24</v>
      </c>
    </row>
    <row r="21" spans="1:7" ht="18.75">
      <c r="A21" s="25" t="s">
        <v>41</v>
      </c>
      <c r="B21" s="21"/>
      <c r="C21" s="28"/>
      <c r="D21" s="22">
        <v>-15000</v>
      </c>
      <c r="E21" s="22">
        <v>-15000</v>
      </c>
      <c r="F21" s="26">
        <f t="shared" si="0"/>
        <v>-15000</v>
      </c>
      <c r="G21" s="27" t="s">
        <v>38</v>
      </c>
    </row>
    <row r="22" spans="1:7" ht="18.75">
      <c r="A22" s="25" t="s">
        <v>42</v>
      </c>
      <c r="B22" s="21"/>
      <c r="C22" s="28"/>
      <c r="D22" s="22">
        <v>40789</v>
      </c>
      <c r="E22" s="22">
        <v>40789</v>
      </c>
      <c r="F22" s="26">
        <f t="shared" si="0"/>
        <v>40789</v>
      </c>
      <c r="G22" s="27"/>
    </row>
    <row r="23" spans="1:7" ht="18.75">
      <c r="A23" s="25" t="s">
        <v>43</v>
      </c>
      <c r="B23" s="21"/>
      <c r="C23" s="28"/>
      <c r="D23" s="22">
        <v>-16747</v>
      </c>
      <c r="E23" s="22">
        <v>-16747</v>
      </c>
      <c r="F23" s="26">
        <f t="shared" si="0"/>
        <v>-16747</v>
      </c>
      <c r="G23" s="27"/>
    </row>
    <row r="24" spans="1:7" ht="15.75">
      <c r="A24" s="25" t="s">
        <v>44</v>
      </c>
      <c r="B24" s="21"/>
      <c r="C24" s="28"/>
      <c r="D24" s="22"/>
      <c r="E24" s="22">
        <v>-306702</v>
      </c>
      <c r="F24" s="26">
        <f t="shared" si="0"/>
        <v>-306702</v>
      </c>
      <c r="G24" s="27" t="s">
        <v>52</v>
      </c>
    </row>
    <row r="25" spans="1:7" ht="15.75">
      <c r="A25" s="25"/>
      <c r="B25" s="21"/>
      <c r="C25" s="28"/>
      <c r="D25" s="22"/>
      <c r="E25" s="22"/>
      <c r="F25" s="26"/>
      <c r="G25" s="27"/>
    </row>
    <row r="26" spans="1:7" ht="15.75">
      <c r="A26" s="29" t="s">
        <v>26</v>
      </c>
      <c r="B26" s="30">
        <f>SUM(B18:B21)</f>
        <v>-27329208</v>
      </c>
      <c r="C26" s="30">
        <f>SUM(C18:C21)</f>
        <v>-27065169</v>
      </c>
      <c r="D26" s="30">
        <f>SUM(D18:D23)</f>
        <v>-28054561</v>
      </c>
      <c r="E26" s="30">
        <f>SUM(E18:E25)</f>
        <v>-28056926</v>
      </c>
      <c r="F26" s="31">
        <f>+E26-C26</f>
        <v>-991757</v>
      </c>
      <c r="G26" s="58"/>
    </row>
    <row r="27" spans="1:7" ht="15.75">
      <c r="A27" s="15" t="s">
        <v>27</v>
      </c>
      <c r="B27" s="59"/>
      <c r="C27" s="32"/>
      <c r="D27" s="32"/>
      <c r="E27" s="33"/>
      <c r="F27" s="34"/>
      <c r="G27" s="60"/>
    </row>
    <row r="28" spans="1:7" ht="15.75">
      <c r="A28" s="20" t="s">
        <v>28</v>
      </c>
      <c r="B28" s="61"/>
      <c r="C28" s="21"/>
      <c r="D28" s="21"/>
      <c r="E28" s="21"/>
      <c r="F28" s="23"/>
      <c r="G28" s="71"/>
    </row>
    <row r="29" spans="1:7" ht="15.75">
      <c r="A29" s="20"/>
      <c r="B29" s="61"/>
      <c r="C29" s="21"/>
      <c r="D29" s="21"/>
      <c r="E29" s="21"/>
      <c r="F29" s="27">
        <f>+E29-C29</f>
        <v>0</v>
      </c>
      <c r="G29" s="71"/>
    </row>
    <row r="30" spans="1:7" ht="15.75">
      <c r="A30" s="20" t="s">
        <v>29</v>
      </c>
      <c r="B30" s="61">
        <f>SUM(B29:B29)</f>
        <v>0</v>
      </c>
      <c r="C30" s="61">
        <f>SUM(C29:C29)</f>
        <v>0</v>
      </c>
      <c r="D30" s="61">
        <f>SUM(D29:D29)</f>
        <v>0</v>
      </c>
      <c r="E30" s="61">
        <f>SUM(E29:E29)</f>
        <v>0</v>
      </c>
      <c r="F30" s="58"/>
      <c r="G30" s="71"/>
    </row>
    <row r="31" spans="1:7" ht="15.75">
      <c r="A31" s="15" t="s">
        <v>30</v>
      </c>
      <c r="B31" s="35">
        <f>+B8+B16+B26+B30</f>
        <v>769828</v>
      </c>
      <c r="C31" s="36">
        <f>+C8+C16+C26+C27</f>
        <v>444661</v>
      </c>
      <c r="D31" s="36">
        <f>+D8+D16+D26+D27</f>
        <v>-157229</v>
      </c>
      <c r="E31" s="36">
        <f>+E8+E16+E26+E27</f>
        <v>255465</v>
      </c>
      <c r="F31" s="34">
        <f>E31-C31</f>
        <v>-189196</v>
      </c>
      <c r="G31" s="60"/>
    </row>
    <row r="32" spans="1:7" ht="15.75">
      <c r="A32" s="20" t="s">
        <v>31</v>
      </c>
      <c r="B32" s="21"/>
      <c r="C32" s="22"/>
      <c r="D32" s="22"/>
      <c r="E32" s="37"/>
      <c r="F32" s="38"/>
      <c r="G32" s="39"/>
    </row>
    <row r="33" spans="1:7" ht="15.75">
      <c r="A33" s="25" t="s">
        <v>32</v>
      </c>
      <c r="B33" s="21">
        <v>-216259</v>
      </c>
      <c r="C33" s="22"/>
      <c r="D33" s="22"/>
      <c r="E33" s="37">
        <f>+C33-D33</f>
        <v>0</v>
      </c>
      <c r="F33" s="26">
        <f>+E33-C33</f>
        <v>0</v>
      </c>
      <c r="G33" s="39"/>
    </row>
    <row r="34" spans="1:7" ht="15.75">
      <c r="A34" s="25" t="s">
        <v>33</v>
      </c>
      <c r="B34" s="21">
        <v>-782175</v>
      </c>
      <c r="C34" s="22"/>
      <c r="D34" s="22"/>
      <c r="E34" s="37"/>
      <c r="F34" s="26">
        <f>+E34-C34</f>
        <v>0</v>
      </c>
      <c r="G34" s="39"/>
    </row>
    <row r="35" spans="1:7" ht="15.75">
      <c r="A35" s="25" t="s">
        <v>34</v>
      </c>
      <c r="B35" s="21">
        <v>-15000</v>
      </c>
      <c r="C35" s="22"/>
      <c r="D35" s="22"/>
      <c r="E35" s="37"/>
      <c r="F35" s="26">
        <f>+E35-C35</f>
        <v>0</v>
      </c>
      <c r="G35" s="39"/>
    </row>
    <row r="36" spans="1:7" ht="18.75">
      <c r="A36" s="25" t="s">
        <v>45</v>
      </c>
      <c r="B36" s="21">
        <v>-330000</v>
      </c>
      <c r="C36" s="22"/>
      <c r="D36" s="22"/>
      <c r="E36" s="37"/>
      <c r="F36" s="26">
        <f>+E36-C36</f>
        <v>0</v>
      </c>
      <c r="G36" s="39"/>
    </row>
    <row r="37" spans="1:7" ht="15.75">
      <c r="A37" s="25"/>
      <c r="B37" s="21"/>
      <c r="C37" s="22"/>
      <c r="D37" s="22"/>
      <c r="E37" s="37"/>
      <c r="F37" s="26">
        <f>+E37-C37</f>
        <v>0</v>
      </c>
      <c r="G37" s="39"/>
    </row>
    <row r="38" spans="1:7" ht="15.75">
      <c r="A38" s="20" t="s">
        <v>35</v>
      </c>
      <c r="B38" s="40">
        <f>SUM(B32:B37)</f>
        <v>-1343434</v>
      </c>
      <c r="C38" s="41">
        <f>SUM(C32:C37)</f>
        <v>0</v>
      </c>
      <c r="D38" s="41">
        <f>SUM(D32:D37)</f>
        <v>0</v>
      </c>
      <c r="E38" s="42">
        <f>SUM(E32:E37)</f>
        <v>0</v>
      </c>
      <c r="F38" s="43"/>
      <c r="G38" s="62"/>
    </row>
    <row r="39" spans="1:7" ht="15.75">
      <c r="A39" s="15" t="s">
        <v>36</v>
      </c>
      <c r="B39" s="16">
        <f>+B31+B38</f>
        <v>-573606</v>
      </c>
      <c r="C39" s="17">
        <f>+C31+C38</f>
        <v>444661</v>
      </c>
      <c r="D39" s="17">
        <f>+D31+D38</f>
        <v>-157229</v>
      </c>
      <c r="E39" s="17">
        <f>+E31+E38</f>
        <v>255465</v>
      </c>
      <c r="F39" s="19">
        <f>E39-C39</f>
        <v>-189196</v>
      </c>
      <c r="G39" s="27"/>
    </row>
    <row r="40" spans="1:7" ht="19.5" thickBot="1">
      <c r="A40" s="72" t="s">
        <v>46</v>
      </c>
      <c r="B40" s="44">
        <v>0</v>
      </c>
      <c r="C40" s="32">
        <v>0</v>
      </c>
      <c r="D40" s="32">
        <v>0</v>
      </c>
      <c r="E40" s="32"/>
      <c r="F40" s="45"/>
      <c r="G40" s="63"/>
    </row>
    <row r="41" spans="1:7" ht="15.75">
      <c r="A41" s="64" t="s">
        <v>37</v>
      </c>
      <c r="B41" s="48"/>
      <c r="C41" s="47"/>
      <c r="D41" s="48"/>
      <c r="E41" s="48"/>
      <c r="F41" s="65"/>
      <c r="G41" s="48"/>
    </row>
    <row r="42" spans="1:7" ht="18.75" customHeight="1">
      <c r="A42" s="66" t="s">
        <v>47</v>
      </c>
      <c r="B42" s="46"/>
      <c r="C42" s="67"/>
      <c r="D42" s="46"/>
      <c r="E42" s="48"/>
      <c r="F42" s="48"/>
      <c r="G42" s="46"/>
    </row>
    <row r="43" spans="1:7" ht="18.75">
      <c r="A43" s="68" t="s">
        <v>48</v>
      </c>
      <c r="B43" s="46"/>
      <c r="C43" s="69"/>
      <c r="D43" s="46"/>
      <c r="E43" s="48"/>
      <c r="F43" s="48"/>
      <c r="G43" s="46"/>
    </row>
    <row r="44" spans="1:7" ht="18.75">
      <c r="A44" s="68" t="s">
        <v>49</v>
      </c>
      <c r="B44" s="73"/>
      <c r="C44" s="74"/>
      <c r="D44" s="73"/>
      <c r="E44" s="73"/>
      <c r="F44" s="73"/>
      <c r="G44" s="49"/>
    </row>
    <row r="45" spans="1:7" ht="18.75">
      <c r="A45" s="78" t="s">
        <v>50</v>
      </c>
      <c r="B45" s="79"/>
      <c r="C45" s="79"/>
      <c r="D45" s="79"/>
      <c r="E45" s="79"/>
      <c r="F45" s="79"/>
      <c r="G45" s="48"/>
    </row>
    <row r="46" spans="1:7" ht="18.75">
      <c r="A46" s="68" t="s">
        <v>53</v>
      </c>
      <c r="B46" s="46"/>
      <c r="C46" s="47"/>
      <c r="D46" s="46"/>
      <c r="E46" s="48"/>
      <c r="F46" s="48"/>
      <c r="G46" s="75"/>
    </row>
  </sheetData>
  <sheetProtection/>
  <mergeCells count="2">
    <mergeCell ref="A2:G2"/>
    <mergeCell ref="A45:F4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Worden</dc:creator>
  <cp:keywords/>
  <dc:description/>
  <cp:lastModifiedBy>James Walsh</cp:lastModifiedBy>
  <cp:lastPrinted>2010-11-02T00:05:19Z</cp:lastPrinted>
  <dcterms:created xsi:type="dcterms:W3CDTF">2010-04-01T17:21:18Z</dcterms:created>
  <dcterms:modified xsi:type="dcterms:W3CDTF">2010-11-02T00:08:10Z</dcterms:modified>
  <cp:category/>
  <cp:version/>
  <cp:contentType/>
  <cp:contentStatus/>
</cp:coreProperties>
</file>