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24226"/>
  <mc:AlternateContent xmlns:mc="http://schemas.openxmlformats.org/markup-compatibility/2006">
    <mc:Choice Requires="x15">
      <x15ac:absPath xmlns:x15ac="http://schemas.microsoft.com/office/spreadsheetml/2010/11/ac" url="https://kc1-portal6.sharepoint.com/legislative_review/2025 Leg Tracker/2505-5518 DNRP/"/>
    </mc:Choice>
  </mc:AlternateContent>
  <xr:revisionPtr revIDLastSave="75" documentId="8_{2EAB7E16-F3CF-4B60-B60E-0056E84B7EA2}" xr6:coauthVersionLast="47" xr6:coauthVersionMax="47" xr10:uidLastSave="{74781CAC-FC71-4499-B8B0-E3EFA51E7CD6}"/>
  <bookViews>
    <workbookView xWindow="-120" yWindow="-120" windowWidth="29040" windowHeight="15720" xr2:uid="{00000000-000D-0000-FFFF-FFFF00000000}"/>
  </bookViews>
  <sheets>
    <sheet name="Fiscal Note" sheetId="1" r:id="rId1"/>
  </sheets>
  <definedNames>
    <definedName name="_xlnm.Print_Area" localSheetId="0">'Fiscal Note'!$A$1:$G$44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9" i="1" s="1"/>
  <c r="F29" i="1"/>
  <c r="E21" i="1"/>
  <c r="G39" i="1"/>
  <c r="F39" i="1"/>
  <c r="E39" i="1"/>
  <c r="G29" i="1"/>
  <c r="F21" i="1"/>
  <c r="G21" i="1"/>
</calcChain>
</file>

<file path=xl/sharedStrings.xml><?xml version="1.0" encoding="utf-8"?>
<sst xmlns="http://schemas.openxmlformats.org/spreadsheetml/2006/main" count="48" uniqueCount="39">
  <si>
    <t>2025 FISCAL NOTE</t>
  </si>
  <si>
    <t>Ordinance/Motion:  2025-XXXX</t>
  </si>
  <si>
    <t>Title:  Budget Appropriation for Purchase of Landfill Gas Processing Plant and Bio Energy Washington Litigation Settlement</t>
  </si>
  <si>
    <t>Affected Agency and/or Agencies:  Solid Waste Division, Department of Natural Resources and Parks (DNRP)</t>
  </si>
  <si>
    <t>Note Prepared By:  Lindy Honaker, Rates and Budget Team Manager, Solid Waste Division, DNRP</t>
  </si>
  <si>
    <r>
      <t>Date Prepared: </t>
    </r>
    <r>
      <rPr>
        <sz val="10.5"/>
        <color rgb="FFFF0000"/>
        <rFont val="Calibri"/>
        <family val="2"/>
        <scheme val="minor"/>
      </rPr>
      <t xml:space="preserve"> </t>
    </r>
    <r>
      <rPr>
        <sz val="10.5"/>
        <rFont val="Calibri"/>
        <family val="2"/>
        <scheme val="minor"/>
      </rPr>
      <t>May 8, 2024</t>
    </r>
  </si>
  <si>
    <t>Note Reviewed By: Elka Peterson Horner, Office of Performance, Strategy &amp; Budget</t>
  </si>
  <si>
    <t>Date Reviewed: May 27, 2025</t>
  </si>
  <si>
    <t>Description of request:</t>
  </si>
  <si>
    <t>This proposal would add appropriation to the Solid Waste Operating fund (4040) for operating expenses, financing costs, and settlement costs for the Renewable Natural Gas (RNG) plant at Cedar Hills Regional Landfill.</t>
  </si>
  <si>
    <t>Revenue to:</t>
  </si>
  <si>
    <t>Agency</t>
  </si>
  <si>
    <t>Fund Code</t>
  </si>
  <si>
    <t>Revenue Source</t>
  </si>
  <si>
    <t>2026-2027</t>
  </si>
  <si>
    <t>2028-2029</t>
  </si>
  <si>
    <t>Solid Waste Division</t>
  </si>
  <si>
    <t>Sales of Electricity and Natural Gas</t>
  </si>
  <si>
    <t>LTGO Bonds</t>
  </si>
  <si>
    <t xml:space="preserve">TOTAL </t>
  </si>
  <si>
    <t>Expenditures from:</t>
  </si>
  <si>
    <t>Department</t>
  </si>
  <si>
    <t>Sollid Waste Division</t>
  </si>
  <si>
    <t>TOTAL</t>
  </si>
  <si>
    <t xml:space="preserve">Expenditures by Categories </t>
  </si>
  <si>
    <t xml:space="preserve">Operating Costs </t>
  </si>
  <si>
    <t>Due Diligence/Start Up Costs</t>
  </si>
  <si>
    <t>Settlement Cost</t>
  </si>
  <si>
    <t>Debt Service</t>
  </si>
  <si>
    <t>Acquisition Costs</t>
  </si>
  <si>
    <t>Capital Renewal/Replacement Costs</t>
  </si>
  <si>
    <t>Does this legislation require a budget supplemental?  No.</t>
  </si>
  <si>
    <t xml:space="preserve">Notes and Assumptions:
Revenues: Revenue from the RNG processing plant is derived from both the sale of natural gas (brown gas) and the sale of environmental attributes. The incremental increase shown in the fiscal note uses the forecasted tonnage revenue in the current rate model as the baseline. 
Expenditures: Operating costs include the cost to operate the facility, the condensate removal, and third-party operator costs. Due diligence and start-up costs include the cost of consultants, assessments, and recommissioning costs. The settlement cost is a one-time payment to former owner/operator to settle all claims. The debt service includes payment for the $70 million acquisition price and an estimated $10 million in capital renewal.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</si>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</sst>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 #,##0_);_(* \(#,##0\);_(* &quot;-&quot;??_);_(@_)"/>
  </numFmts>
  <fonts count="10">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0.5"/>
      <color rgb="FFFF0000"/>
      <name val="Calibri"/>
      <family val="2"/>
      <scheme val="minor"/>
    </font>
    <font>
      <sz val="10.5"/>
      <color rgb="FF000000"/>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4"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5"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5" xfId="0" applyFont="1" applyBorder="1"/>
    <xf numFmtId="0" fontId="2" fillId="0" borderId="0" xfId="0" applyFont="1" applyBorder="1"/>
    <xf numFmtId="0" fontId="2" fillId="0" borderId="3" xfId="0" applyFont="1" applyBorder="1"/>
    <xf numFmtId="0" fontId="2" fillId="0" borderId="26"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2" borderId="29" xfId="0" applyFont="1" applyFill="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applyAlignment="1">
      <alignment wrapText="1"/>
    </xf>
    <xf numFmtId="3" fontId="2" fillId="0" borderId="0" xfId="0" applyNumberFormat="1" applyFont="1" applyBorder="1"/>
    <xf numFmtId="0" fontId="3" fillId="0" borderId="0" xfId="0" applyFont="1" applyBorder="1"/>
    <xf numFmtId="3" fontId="3" fillId="0" borderId="0" xfId="0" applyNumberFormat="1" applyFont="1" applyBorder="1"/>
    <xf numFmtId="3" fontId="3" fillId="0" borderId="0" xfId="0" applyNumberFormat="1" applyFont="1"/>
    <xf numFmtId="3" fontId="5" fillId="0" borderId="0" xfId="0" applyNumberFormat="1" applyFont="1" applyBorder="1"/>
    <xf numFmtId="0" fontId="2" fillId="0" borderId="23" xfId="0" applyFont="1" applyBorder="1"/>
    <xf numFmtId="3" fontId="5" fillId="0" borderId="23" xfId="0" applyNumberFormat="1" applyFont="1" applyBorder="1"/>
    <xf numFmtId="15" fontId="2" fillId="0" borderId="0" xfId="0" applyNumberFormat="1" applyFont="1" applyBorder="1"/>
    <xf numFmtId="0" fontId="2" fillId="0" borderId="11" xfId="0" applyFont="1" applyFill="1" applyBorder="1"/>
    <xf numFmtId="0" fontId="2" fillId="0" borderId="6" xfId="0" applyFont="1" applyFill="1" applyBorder="1"/>
    <xf numFmtId="164" fontId="2" fillId="0" borderId="7" xfId="0" applyNumberFormat="1" applyFont="1" applyFill="1" applyBorder="1" applyAlignment="1">
      <alignment horizontal="center" wrapText="1"/>
    </xf>
    <xf numFmtId="0" fontId="2" fillId="0" borderId="7" xfId="0" applyFont="1" applyFill="1" applyBorder="1" applyAlignment="1">
      <alignment horizontal="center" wrapText="1"/>
    </xf>
    <xf numFmtId="3" fontId="2" fillId="0" borderId="7" xfId="0" applyNumberFormat="1" applyFont="1" applyFill="1" applyBorder="1"/>
    <xf numFmtId="3" fontId="2" fillId="0" borderId="22" xfId="0" applyNumberFormat="1" applyFont="1" applyFill="1" applyBorder="1"/>
    <xf numFmtId="3" fontId="2" fillId="0" borderId="7" xfId="0" applyNumberFormat="1" applyFont="1" applyFill="1" applyBorder="1" applyAlignment="1">
      <alignment horizontal="right"/>
    </xf>
    <xf numFmtId="3" fontId="2" fillId="0" borderId="22" xfId="0" applyNumberFormat="1" applyFont="1" applyFill="1" applyBorder="1" applyAlignment="1">
      <alignment horizontal="right"/>
    </xf>
    <xf numFmtId="0" fontId="2" fillId="0" borderId="12" xfId="0" applyFont="1" applyFill="1" applyBorder="1"/>
    <xf numFmtId="0" fontId="2" fillId="0" borderId="13" xfId="0" applyFont="1" applyFill="1" applyBorder="1"/>
    <xf numFmtId="0" fontId="2" fillId="0" borderId="21" xfId="0" applyFont="1" applyFill="1" applyBorder="1" applyAlignment="1">
      <alignment horizontal="center" wrapText="1"/>
    </xf>
    <xf numFmtId="3" fontId="5" fillId="0" borderId="21" xfId="0" applyNumberFormat="1" applyFont="1" applyFill="1" applyBorder="1"/>
    <xf numFmtId="3" fontId="5" fillId="0" borderId="30" xfId="0" applyNumberFormat="1" applyFont="1" applyFill="1" applyBorder="1"/>
    <xf numFmtId="0" fontId="2" fillId="0" borderId="0" xfId="0" applyFont="1" applyFill="1"/>
    <xf numFmtId="0" fontId="2" fillId="0" borderId="0" xfId="0" applyFont="1" applyFill="1" applyAlignment="1">
      <alignment horizontal="center"/>
    </xf>
    <xf numFmtId="3" fontId="2" fillId="0" borderId="0" xfId="0" applyNumberFormat="1" applyFont="1" applyFill="1"/>
    <xf numFmtId="0" fontId="5" fillId="0" borderId="0" xfId="0" applyFont="1" applyFill="1" applyBorder="1"/>
    <xf numFmtId="0" fontId="2" fillId="0" borderId="0" xfId="0" applyFont="1" applyFill="1" applyBorder="1"/>
    <xf numFmtId="0" fontId="2" fillId="0" borderId="0" xfId="0" applyFont="1" applyFill="1" applyBorder="1" applyAlignment="1">
      <alignment horizontal="center"/>
    </xf>
    <xf numFmtId="0" fontId="2" fillId="0" borderId="9" xfId="0" applyFont="1" applyFill="1" applyBorder="1"/>
    <xf numFmtId="0" fontId="2" fillId="0" borderId="10" xfId="0" applyFont="1" applyFill="1" applyBorder="1"/>
    <xf numFmtId="0" fontId="2" fillId="0" borderId="27" xfId="0" applyFont="1" applyFill="1" applyBorder="1" applyAlignment="1">
      <alignment horizontal="center" wrapText="1"/>
    </xf>
    <xf numFmtId="0" fontId="2" fillId="0" borderId="27" xfId="0" applyFont="1" applyFill="1" applyBorder="1" applyAlignment="1">
      <alignment horizontal="center"/>
    </xf>
    <xf numFmtId="0" fontId="2" fillId="0" borderId="28" xfId="0" applyFont="1" applyFill="1" applyBorder="1" applyAlignment="1">
      <alignment horizontal="center" wrapText="1"/>
    </xf>
    <xf numFmtId="0" fontId="2" fillId="0" borderId="29" xfId="0" applyFont="1" applyFill="1" applyBorder="1" applyAlignment="1">
      <alignment horizontal="center" wrapText="1"/>
    </xf>
    <xf numFmtId="0" fontId="2" fillId="0" borderId="8" xfId="0" applyFont="1" applyFill="1" applyBorder="1"/>
    <xf numFmtId="3" fontId="2" fillId="0" borderId="7" xfId="0" applyNumberFormat="1" applyFont="1" applyFill="1" applyBorder="1" applyAlignment="1">
      <alignment wrapText="1"/>
    </xf>
    <xf numFmtId="165" fontId="0" fillId="0" borderId="0" xfId="0" applyNumberFormat="1" applyFill="1"/>
    <xf numFmtId="3" fontId="2" fillId="0" borderId="22" xfId="0" applyNumberFormat="1" applyFont="1" applyFill="1" applyBorder="1" applyAlignment="1">
      <alignment wrapText="1"/>
    </xf>
    <xf numFmtId="0" fontId="2" fillId="0" borderId="7" xfId="0" quotePrefix="1" applyFont="1" applyFill="1" applyBorder="1" applyAlignment="1">
      <alignment horizontal="center" wrapText="1"/>
    </xf>
    <xf numFmtId="0" fontId="2" fillId="0" borderId="10" xfId="0" applyFont="1" applyFill="1" applyBorder="1" applyAlignment="1">
      <alignment horizontal="center"/>
    </xf>
    <xf numFmtId="0" fontId="2" fillId="0" borderId="14" xfId="0" applyFont="1" applyFill="1" applyBorder="1" applyAlignment="1">
      <alignment horizontal="center"/>
    </xf>
    <xf numFmtId="0" fontId="2" fillId="0" borderId="6" xfId="0" applyFont="1" applyFill="1" applyBorder="1" applyAlignment="1">
      <alignment horizontal="center"/>
    </xf>
    <xf numFmtId="0" fontId="2" fillId="0" borderId="8" xfId="0" applyFont="1" applyFill="1" applyBorder="1" applyAlignment="1">
      <alignment horizontal="center"/>
    </xf>
    <xf numFmtId="3" fontId="2" fillId="0" borderId="19" xfId="0" applyNumberFormat="1" applyFont="1" applyFill="1" applyBorder="1"/>
    <xf numFmtId="3" fontId="2" fillId="0" borderId="20" xfId="0" applyNumberFormat="1" applyFont="1" applyFill="1" applyBorder="1"/>
    <xf numFmtId="0" fontId="2" fillId="0" borderId="16" xfId="0" applyFont="1" applyFill="1" applyBorder="1"/>
    <xf numFmtId="0" fontId="2" fillId="0" borderId="17" xfId="0" applyFont="1" applyFill="1" applyBorder="1"/>
    <xf numFmtId="0" fontId="2" fillId="0" borderId="18" xfId="0" applyFont="1" applyFill="1" applyBorder="1"/>
    <xf numFmtId="0" fontId="2" fillId="0" borderId="15" xfId="0" applyFont="1" applyFill="1" applyBorder="1"/>
    <xf numFmtId="0" fontId="2"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9"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abSelected="1" topLeftCell="A28" zoomScale="115" zoomScaleNormal="115" workbookViewId="0">
      <selection activeCell="S10" sqref="S10"/>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43"/>
      <c r="C7" s="16"/>
      <c r="D7" s="16"/>
      <c r="E7" s="16"/>
      <c r="F7" s="16"/>
      <c r="G7" s="17"/>
    </row>
    <row r="8" spans="1:9" ht="18" customHeight="1">
      <c r="A8" s="15" t="s">
        <v>6</v>
      </c>
      <c r="B8" s="16"/>
      <c r="C8" s="16"/>
      <c r="D8" s="16"/>
      <c r="E8" s="16"/>
      <c r="F8" s="16"/>
      <c r="G8" s="17"/>
    </row>
    <row r="9" spans="1:9" ht="18" customHeight="1" thickBot="1">
      <c r="A9" s="18" t="s">
        <v>7</v>
      </c>
      <c r="B9" s="19"/>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c r="A12" s="84" t="s">
        <v>9</v>
      </c>
      <c r="B12" s="85"/>
      <c r="C12" s="85"/>
      <c r="D12" s="85"/>
      <c r="E12" s="85"/>
      <c r="F12" s="85"/>
      <c r="G12" s="86"/>
    </row>
    <row r="13" spans="1:9" ht="36" customHeight="1" thickBot="1">
      <c r="A13" s="87"/>
      <c r="B13" s="88"/>
      <c r="C13" s="88"/>
      <c r="D13" s="88"/>
      <c r="E13" s="88"/>
      <c r="F13" s="88"/>
      <c r="G13" s="89"/>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8">
        <v>2025</v>
      </c>
      <c r="F16" s="28" t="s">
        <v>14</v>
      </c>
      <c r="G16" s="29" t="s">
        <v>15</v>
      </c>
      <c r="I16" s="30"/>
    </row>
    <row r="17" spans="1:9" ht="28.5">
      <c r="A17" s="31" t="s">
        <v>16</v>
      </c>
      <c r="B17" s="32"/>
      <c r="C17" s="33">
        <v>4040</v>
      </c>
      <c r="D17" s="33" t="s">
        <v>17</v>
      </c>
      <c r="E17" s="34">
        <v>0</v>
      </c>
      <c r="F17" s="34">
        <v>53805585.99560985</v>
      </c>
      <c r="G17" s="35">
        <v>52715271.864590123</v>
      </c>
    </row>
    <row r="18" spans="1:9" ht="18" customHeight="1">
      <c r="A18" s="44" t="s">
        <v>16</v>
      </c>
      <c r="B18" s="45"/>
      <c r="C18" s="46">
        <v>3901</v>
      </c>
      <c r="D18" s="47" t="s">
        <v>18</v>
      </c>
      <c r="E18" s="48">
        <v>71000000</v>
      </c>
      <c r="F18" s="48">
        <v>9000000</v>
      </c>
      <c r="G18" s="49"/>
    </row>
    <row r="19" spans="1:9" ht="18" customHeight="1">
      <c r="A19" s="44"/>
      <c r="B19" s="45"/>
      <c r="C19" s="46"/>
      <c r="D19" s="47"/>
      <c r="E19" s="48"/>
      <c r="F19" s="48"/>
      <c r="G19" s="49"/>
    </row>
    <row r="20" spans="1:9" ht="18" customHeight="1">
      <c r="A20" s="44"/>
      <c r="B20" s="45"/>
      <c r="C20" s="46"/>
      <c r="D20" s="47"/>
      <c r="E20" s="50"/>
      <c r="F20" s="50"/>
      <c r="G20" s="51"/>
    </row>
    <row r="21" spans="1:9" ht="18" customHeight="1" thickBot="1">
      <c r="A21" s="52"/>
      <c r="B21" s="53" t="s">
        <v>19</v>
      </c>
      <c r="C21" s="54"/>
      <c r="D21" s="54"/>
      <c r="E21" s="55">
        <f>SUM(E17:E20)</f>
        <v>71000000</v>
      </c>
      <c r="F21" s="55">
        <f>SUM(F17:F20)</f>
        <v>62805585.99560985</v>
      </c>
      <c r="G21" s="56">
        <f>SUM(G17:G20)</f>
        <v>52715271.864590123</v>
      </c>
    </row>
    <row r="22" spans="1:9" ht="18" customHeight="1">
      <c r="A22" s="57"/>
      <c r="B22" s="57"/>
      <c r="C22" s="58"/>
      <c r="D22" s="58"/>
      <c r="E22" s="59"/>
      <c r="F22" s="59"/>
      <c r="G22" s="59"/>
    </row>
    <row r="23" spans="1:9" ht="18" customHeight="1" thickBot="1">
      <c r="A23" s="60" t="s">
        <v>20</v>
      </c>
      <c r="B23" s="61"/>
      <c r="C23" s="62"/>
      <c r="D23" s="58"/>
      <c r="E23" s="57"/>
      <c r="F23" s="57"/>
      <c r="G23" s="57"/>
    </row>
    <row r="24" spans="1:9" ht="16.5" customHeight="1">
      <c r="A24" s="63" t="s">
        <v>11</v>
      </c>
      <c r="B24" s="64"/>
      <c r="C24" s="65" t="s">
        <v>12</v>
      </c>
      <c r="D24" s="66" t="s">
        <v>21</v>
      </c>
      <c r="E24" s="67">
        <v>2025</v>
      </c>
      <c r="F24" s="67" t="s">
        <v>14</v>
      </c>
      <c r="G24" s="68" t="s">
        <v>15</v>
      </c>
    </row>
    <row r="25" spans="1:9" ht="18" customHeight="1">
      <c r="A25" s="44" t="s">
        <v>16</v>
      </c>
      <c r="B25" s="69"/>
      <c r="C25" s="47">
        <v>4040</v>
      </c>
      <c r="D25" s="47"/>
      <c r="E25" s="70">
        <f>15032337.4485968+5000000</f>
        <v>20032337.448596798</v>
      </c>
      <c r="F25" s="71">
        <v>37464269.479243681</v>
      </c>
      <c r="G25" s="72">
        <v>38600688.834130391</v>
      </c>
    </row>
    <row r="26" spans="1:9" ht="18" customHeight="1">
      <c r="A26" s="44" t="s">
        <v>22</v>
      </c>
      <c r="B26" s="69"/>
      <c r="C26" s="46">
        <v>3901</v>
      </c>
      <c r="D26" s="47"/>
      <c r="E26" s="48">
        <v>71000000</v>
      </c>
      <c r="F26" s="48">
        <v>9000000</v>
      </c>
      <c r="G26" s="49"/>
    </row>
    <row r="27" spans="1:9" ht="18" customHeight="1">
      <c r="A27" s="44"/>
      <c r="B27" s="69"/>
      <c r="C27" s="46"/>
      <c r="D27" s="73"/>
      <c r="E27" s="50"/>
      <c r="F27" s="48"/>
      <c r="G27" s="49"/>
    </row>
    <row r="28" spans="1:9" ht="18" customHeight="1">
      <c r="A28" s="44"/>
      <c r="B28" s="69"/>
      <c r="C28" s="47"/>
      <c r="D28" s="47"/>
      <c r="E28" s="48"/>
      <c r="F28" s="48"/>
      <c r="G28" s="49"/>
    </row>
    <row r="29" spans="1:9" ht="18" customHeight="1" thickBot="1">
      <c r="A29" s="52"/>
      <c r="B29" s="53" t="s">
        <v>23</v>
      </c>
      <c r="C29" s="54"/>
      <c r="D29" s="54"/>
      <c r="E29" s="55">
        <f>SUM(E25:E28)</f>
        <v>91032337.448596805</v>
      </c>
      <c r="F29" s="55">
        <f>SUM(F25:F28)</f>
        <v>46464269.479243681</v>
      </c>
      <c r="G29" s="56">
        <f>SUM(G25:G28)</f>
        <v>38600688.834130391</v>
      </c>
      <c r="H29" s="36"/>
    </row>
    <row r="30" spans="1:9" ht="18" customHeight="1">
      <c r="A30" s="57"/>
      <c r="B30" s="57"/>
      <c r="C30" s="57"/>
      <c r="D30" s="57"/>
      <c r="E30" s="59"/>
      <c r="F30" s="59"/>
      <c r="G30" s="59"/>
    </row>
    <row r="31" spans="1:9" ht="18" customHeight="1" thickBot="1">
      <c r="A31" s="60" t="s">
        <v>24</v>
      </c>
      <c r="B31" s="61"/>
      <c r="C31" s="61"/>
      <c r="D31" s="61"/>
      <c r="E31" s="57"/>
      <c r="F31" s="57"/>
      <c r="G31" s="57"/>
    </row>
    <row r="32" spans="1:9" ht="14.25">
      <c r="A32" s="63"/>
      <c r="B32" s="64"/>
      <c r="C32" s="74"/>
      <c r="D32" s="75"/>
      <c r="E32" s="67">
        <v>2025</v>
      </c>
      <c r="F32" s="67" t="s">
        <v>14</v>
      </c>
      <c r="G32" s="68" t="s">
        <v>15</v>
      </c>
      <c r="H32" s="37"/>
      <c r="I32" s="37"/>
    </row>
    <row r="33" spans="1:9" ht="18" customHeight="1">
      <c r="A33" s="44" t="s">
        <v>25</v>
      </c>
      <c r="B33" s="45"/>
      <c r="C33" s="76"/>
      <c r="D33" s="77"/>
      <c r="E33" s="48">
        <v>4064945.816198926</v>
      </c>
      <c r="F33" s="48">
        <v>25009409.479243681</v>
      </c>
      <c r="G33" s="49">
        <v>25870510.834130391</v>
      </c>
      <c r="H33" s="37"/>
      <c r="I33" s="37"/>
    </row>
    <row r="34" spans="1:9" ht="18" customHeight="1">
      <c r="A34" s="44" t="s">
        <v>26</v>
      </c>
      <c r="B34" s="45"/>
      <c r="C34" s="45"/>
      <c r="D34" s="69"/>
      <c r="E34" s="48">
        <v>1000000</v>
      </c>
      <c r="F34" s="48"/>
      <c r="G34" s="49"/>
      <c r="H34" s="38"/>
      <c r="I34" s="38"/>
    </row>
    <row r="35" spans="1:9" ht="18" customHeight="1">
      <c r="A35" s="44" t="s">
        <v>27</v>
      </c>
      <c r="B35" s="45"/>
      <c r="C35" s="45"/>
      <c r="D35" s="69"/>
      <c r="E35" s="48">
        <v>5000000</v>
      </c>
      <c r="F35" s="48"/>
      <c r="G35" s="49"/>
      <c r="H35" s="38"/>
      <c r="I35" s="38"/>
    </row>
    <row r="36" spans="1:9" ht="18" customHeight="1">
      <c r="A36" s="44" t="s">
        <v>28</v>
      </c>
      <c r="B36" s="45"/>
      <c r="C36" s="45"/>
      <c r="D36" s="69"/>
      <c r="E36" s="78">
        <v>1837500</v>
      </c>
      <c r="F36" s="78">
        <v>12454860</v>
      </c>
      <c r="G36" s="79">
        <v>12730178</v>
      </c>
    </row>
    <row r="37" spans="1:9" ht="18" customHeight="1">
      <c r="A37" s="80" t="s">
        <v>29</v>
      </c>
      <c r="B37" s="81"/>
      <c r="C37" s="81"/>
      <c r="D37" s="82"/>
      <c r="E37" s="78">
        <v>70000000</v>
      </c>
      <c r="F37" s="78"/>
      <c r="G37" s="79"/>
    </row>
    <row r="38" spans="1:9" ht="18" customHeight="1">
      <c r="A38" s="80" t="s">
        <v>30</v>
      </c>
      <c r="B38" s="81"/>
      <c r="C38" s="81"/>
      <c r="D38" s="82"/>
      <c r="E38" s="78">
        <v>1000000</v>
      </c>
      <c r="F38" s="78">
        <v>9000000</v>
      </c>
      <c r="G38" s="79"/>
    </row>
    <row r="39" spans="1:9" ht="18" customHeight="1" thickBot="1">
      <c r="A39" s="52" t="s">
        <v>23</v>
      </c>
      <c r="B39" s="53"/>
      <c r="C39" s="53"/>
      <c r="D39" s="83"/>
      <c r="E39" s="55">
        <f>SUM(E33:E38)</f>
        <v>82902445.81619893</v>
      </c>
      <c r="F39" s="55">
        <f>SUM(F33:F38)</f>
        <v>46464269.479243681</v>
      </c>
      <c r="G39" s="56">
        <f>SUM(G33:G38)</f>
        <v>38600688.834130391</v>
      </c>
      <c r="H39" s="39"/>
      <c r="I39" s="39"/>
    </row>
    <row r="40" spans="1:9" ht="18" customHeight="1">
      <c r="A40" s="22" t="s">
        <v>31</v>
      </c>
      <c r="B40" s="16"/>
      <c r="C40" s="16"/>
      <c r="D40" s="16"/>
      <c r="E40" s="40"/>
      <c r="F40" s="40"/>
      <c r="G40" s="40"/>
      <c r="H40" s="39"/>
      <c r="I40" s="39"/>
    </row>
    <row r="41" spans="1:9" ht="189.6" customHeight="1">
      <c r="A41" s="93" t="s">
        <v>32</v>
      </c>
      <c r="B41" s="93"/>
      <c r="C41" s="93"/>
      <c r="D41" s="93"/>
      <c r="E41" s="93"/>
      <c r="F41" s="93"/>
      <c r="G41" s="93"/>
      <c r="H41" s="39"/>
      <c r="I41" s="39"/>
    </row>
    <row r="42" spans="1:9" ht="12.95" customHeight="1">
      <c r="A42" s="16"/>
      <c r="B42" s="16"/>
      <c r="C42" s="16"/>
      <c r="D42" s="16"/>
      <c r="E42" s="40"/>
      <c r="F42" s="40"/>
      <c r="G42" s="40"/>
      <c r="H42" s="39"/>
      <c r="I42" s="39"/>
    </row>
    <row r="43" spans="1:9" ht="18" hidden="1" customHeight="1">
      <c r="A43" s="16"/>
      <c r="B43" s="16"/>
      <c r="C43" s="16"/>
      <c r="D43" s="16"/>
      <c r="E43" s="40"/>
      <c r="F43" s="40"/>
      <c r="G43" s="40"/>
      <c r="H43" s="39"/>
      <c r="I43" s="39"/>
    </row>
    <row r="44" spans="1:9" ht="18" hidden="1" customHeight="1">
      <c r="A44" s="16"/>
      <c r="B44" s="16"/>
      <c r="C44" s="16"/>
      <c r="D44" s="16"/>
      <c r="E44" s="40"/>
      <c r="F44" s="40"/>
      <c r="G44" s="40"/>
      <c r="H44" s="39"/>
      <c r="I44" s="39"/>
    </row>
    <row r="45" spans="1:9" ht="18" hidden="1" customHeight="1">
      <c r="A45" s="41"/>
      <c r="B45" s="41"/>
      <c r="C45" s="41"/>
      <c r="D45" s="41"/>
      <c r="E45" s="42"/>
      <c r="F45" s="42"/>
      <c r="G45" s="42"/>
      <c r="H45" s="39"/>
      <c r="I45" s="39"/>
    </row>
    <row r="46" spans="1:9" ht="18" customHeight="1">
      <c r="A46" s="22" t="s">
        <v>33</v>
      </c>
      <c r="B46" s="16"/>
      <c r="C46" s="16"/>
      <c r="D46" s="16"/>
      <c r="E46" s="40"/>
      <c r="F46" s="40"/>
      <c r="G46" s="40"/>
      <c r="H46" s="39"/>
      <c r="I46" s="39"/>
    </row>
    <row r="47" spans="1:9" ht="31.5" customHeight="1">
      <c r="A47" s="90" t="s">
        <v>34</v>
      </c>
      <c r="B47" s="91"/>
      <c r="C47" s="91"/>
      <c r="D47" s="91"/>
      <c r="E47" s="91"/>
      <c r="F47" s="91"/>
      <c r="G47" s="91"/>
      <c r="H47" s="39"/>
      <c r="I47" s="39"/>
    </row>
    <row r="48" spans="1:9" ht="14.25">
      <c r="A48" s="16" t="s">
        <v>35</v>
      </c>
      <c r="B48" s="16"/>
      <c r="C48" s="16"/>
      <c r="D48" s="16"/>
      <c r="E48" s="16"/>
      <c r="F48" s="16"/>
      <c r="G48" s="16"/>
    </row>
    <row r="49" spans="1:9" ht="28.5" customHeight="1">
      <c r="A49" s="92" t="s">
        <v>36</v>
      </c>
      <c r="B49" s="92"/>
      <c r="C49" s="92"/>
      <c r="D49" s="92"/>
      <c r="E49" s="92"/>
      <c r="F49" s="92"/>
      <c r="G49" s="92"/>
    </row>
    <row r="50" spans="1:9" ht="14.25">
      <c r="A50" s="16" t="s">
        <v>37</v>
      </c>
      <c r="B50" s="16"/>
      <c r="C50" s="16"/>
      <c r="D50" s="16"/>
      <c r="E50" s="16"/>
      <c r="F50" s="16"/>
      <c r="G50" s="16"/>
      <c r="H50" s="39"/>
      <c r="I50" s="39"/>
    </row>
    <row r="51" spans="1:9" ht="14.25">
      <c r="A51" s="16" t="s">
        <v>38</v>
      </c>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row r="75" spans="1:7" ht="14.25">
      <c r="A75" s="16"/>
      <c r="B75" s="16"/>
      <c r="C75" s="16"/>
      <c r="D75" s="16"/>
      <c r="E75" s="16"/>
      <c r="F75" s="16"/>
      <c r="G75" s="16"/>
    </row>
  </sheetData>
  <mergeCells count="4">
    <mergeCell ref="A12:G13"/>
    <mergeCell ref="A47:G47"/>
    <mergeCell ref="A49:G49"/>
    <mergeCell ref="A41:G41"/>
  </mergeCells>
  <phoneticPr fontId="0" type="noConversion"/>
  <pageMargins left="0.77" right="0.75" top="1" bottom="1" header="0.5" footer="0.5"/>
  <pageSetup scale="82" orientation="portrait" r:id="rId1"/>
  <headerFooter alignWithMargins="0">
    <oddFooter>Page &amp;P</oddFooter>
  </headerFooter>
  <ignoredErrors>
    <ignoredError sqref="E21 E29 E3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SharedWithUsers xmlns="cc811197-5a73-4d86-a206-c117da05ddaa">
      <UserInfo>
        <DisplayName>Hall, Caitlyn</DisplayName>
        <AccountId>4772</AccountId>
        <AccountType/>
      </UserInfo>
      <UserInfo>
        <DisplayName>Doherty, Veronica</DisplayName>
        <AccountId>3134</AccountId>
        <AccountType/>
      </UserInfo>
    </SharedWithUser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9259910-526E-4710-88C4-781EB42D772A}"/>
</file>

<file path=customXml/itemProps2.xml><?xml version="1.0" encoding="utf-8"?>
<ds:datastoreItem xmlns:ds="http://schemas.openxmlformats.org/officeDocument/2006/customXml" ds:itemID="{EE0FF8B5-C259-4684-88FE-D51E9ABD093A}"/>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E8E8BF5B-AAA1-4DA2-9FF4-05254FCA45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2025-05-27T19:41:34Z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y fmtid="{D5CDD505-2E9C-101B-9397-08002B2CF9AE}" pid="10" name="_ExtendedDescription">
    <vt:lpwstr/>
  </property>
  <property fmtid="{D5CDD505-2E9C-101B-9397-08002B2CF9AE}" pid="11" name="lcf76f155ced4ddcb4097134ff3c332f">
    <vt:lpwstr/>
  </property>
  <property fmtid="{D5CDD505-2E9C-101B-9397-08002B2CF9AE}" pid="12" name="TaxCatchAll">
    <vt:lpwstr/>
  </property>
  <property fmtid="{D5CDD505-2E9C-101B-9397-08002B2CF9AE}" pid="13" name="Order">
    <vt:r8>203400</vt:r8>
  </property>
  <property fmtid="{D5CDD505-2E9C-101B-9397-08002B2CF9AE}" pid="14" name="xd_Signature">
    <vt:bool>false</vt:bool>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TriggerFlowInfo">
    <vt:lpwstr/>
  </property>
</Properties>
</file>