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390" yWindow="390" windowWidth="15375" windowHeight="7875" activeTab="0"/>
  </bookViews>
  <sheets>
    <sheet name="DAJD Fiscal Note" sheetId="9" r:id="rId1"/>
  </sheets>
  <definedNames>
    <definedName name="_xlnm.Print_Area" localSheetId="0">'DAJD Fiscal Note'!$A$1:$G$43</definedName>
  </definedNames>
  <calcPr calcId="191029"/>
  <extLst/>
</workbook>
</file>

<file path=xl/sharedStrings.xml><?xml version="1.0" encoding="utf-8"?>
<sst xmlns="http://schemas.openxmlformats.org/spreadsheetml/2006/main" count="124" uniqueCount="106">
  <si>
    <t xml:space="preserve">Ordinance/Motion: </t>
  </si>
  <si>
    <t>Please fill in Cost Center for PBCS</t>
  </si>
  <si>
    <t>2019-2020</t>
  </si>
  <si>
    <t>2021-2022</t>
  </si>
  <si>
    <t>2023-2024</t>
  </si>
  <si>
    <t>Cost Center</t>
  </si>
  <si>
    <t>Account</t>
  </si>
  <si>
    <t>$</t>
  </si>
  <si>
    <t>&lt;EN_XXXXXX&gt;</t>
  </si>
  <si>
    <t>Total Revenue</t>
  </si>
  <si>
    <t>Total Expenditure</t>
  </si>
  <si>
    <t>Net Impact</t>
  </si>
  <si>
    <t>Total TLT</t>
  </si>
  <si>
    <t>Revenues</t>
  </si>
  <si>
    <t>Level 0 Acct for Loading</t>
  </si>
  <si>
    <t>PBCS Acct Description</t>
  </si>
  <si>
    <t>TAXES (R3100)</t>
  </si>
  <si>
    <t>LICENSES AND PERMITS (R3200)</t>
  </si>
  <si>
    <t>FEDERAL GRANTS DIRECT (R3310)</t>
  </si>
  <si>
    <t>A_33197</t>
  </si>
  <si>
    <t>REGIONAL CATESTROPHIC PREP (33197)</t>
  </si>
  <si>
    <t>FEDERAL SHARED REVENUES (R3320)</t>
  </si>
  <si>
    <t>FEDERAL GRANTS INDIRECT (R3330)</t>
  </si>
  <si>
    <t>A_40847</t>
  </si>
  <si>
    <t>CC FED PH EMERGENCY PREP (40847)</t>
  </si>
  <si>
    <t>STATE GRANTS (R3340)</t>
  </si>
  <si>
    <t>A_33418</t>
  </si>
  <si>
    <t>WA STATE EMERGENCY MGMT (33418)</t>
  </si>
  <si>
    <t>STATE SHARED REVENUES (R3350)</t>
  </si>
  <si>
    <t>STATE ENTITLEMENTS (R3360)</t>
  </si>
  <si>
    <t>A_43101</t>
  </si>
  <si>
    <t>STATE PUBLIC HLTH FUNDING (43101)</t>
  </si>
  <si>
    <t>GRANTS FROM LOCAL UNITS (R3370)</t>
  </si>
  <si>
    <t>A_33816</t>
  </si>
  <si>
    <t>OTHER GENERAL GOVT SVCS (33816)</t>
  </si>
  <si>
    <t>INTERGOVERNMENTAL PAYMENTS (R3380)</t>
  </si>
  <si>
    <t>A_33858</t>
  </si>
  <si>
    <t>SHARED COSTS PLANNING (33858)</t>
  </si>
  <si>
    <t>CHARGE FOR SERVICES (R3400)</t>
  </si>
  <si>
    <t>A_34111</t>
  </si>
  <si>
    <t>OTHER GEN GOV MISC GRANT (44078)</t>
  </si>
  <si>
    <t>FINES AND FORFEITS (R3500)</t>
  </si>
  <si>
    <t>A_35994</t>
  </si>
  <si>
    <t>MISC FINES PENALTIES (35994)</t>
  </si>
  <si>
    <t>MISCELLANEOUS REVENUE (R3600)</t>
  </si>
  <si>
    <t>A_36999</t>
  </si>
  <si>
    <t>OTHER MISC OPERATING REVENUE (36999)</t>
  </si>
  <si>
    <t>NON REVENUE RECEIPTS (R3800)</t>
  </si>
  <si>
    <t>A_38902</t>
  </si>
  <si>
    <t>REV CONTINGENCY (BUDGET) (38902)</t>
  </si>
  <si>
    <t>CONTRIB CURRENT EXPENSE (39780)</t>
  </si>
  <si>
    <t>A_39780</t>
  </si>
  <si>
    <t>CONTRIB MISC GRANTS FUND (39799)</t>
  </si>
  <si>
    <t>OTHER FINANCING SOURCES (R3900)</t>
  </si>
  <si>
    <t>A_39799</t>
  </si>
  <si>
    <t>Expenditures</t>
  </si>
  <si>
    <t>WAGES AND BENEFITS (51000)</t>
  </si>
  <si>
    <t>A_51199</t>
  </si>
  <si>
    <t>MISC LABOR (51199)</t>
  </si>
  <si>
    <t>SUPPLIES (52000)</t>
  </si>
  <si>
    <t>A_52999</t>
  </si>
  <si>
    <t>SUPPLIES OTHER BUDGET (52999)</t>
  </si>
  <si>
    <t>SERVICES-OTHER CHARGES (53000)</t>
  </si>
  <si>
    <t>A_53999</t>
  </si>
  <si>
    <t>SERVICES OTHER BUDGET (53999)</t>
  </si>
  <si>
    <t>CONTRIBUTIONS OTHER (54000)</t>
  </si>
  <si>
    <t>A_54999</t>
  </si>
  <si>
    <t>CONTRIBUTIONS OTHER BUDGET (54999)</t>
  </si>
  <si>
    <t>INTRAGOVERNMENTAL SERVICES (55000)</t>
  </si>
  <si>
    <t>A_55999</t>
  </si>
  <si>
    <t>INTRAGOVMNTL SVC CONTRA (55999)</t>
  </si>
  <si>
    <t>CAPITAL OUTLAY (56000)</t>
  </si>
  <si>
    <t>A_56999</t>
  </si>
  <si>
    <t>CAPITAL OUTLAY OTHER BUDGET (56999)</t>
  </si>
  <si>
    <t>DEBT SERVICE (57000)</t>
  </si>
  <si>
    <t>A_57109</t>
  </si>
  <si>
    <t>OTHER DEBT SERVICE COSTS (57109)</t>
  </si>
  <si>
    <t>INTRAGOVERNMENTAL CONTRIBUTIONS (58000)</t>
  </si>
  <si>
    <t>A_58999</t>
  </si>
  <si>
    <t>T T OTHER FUNDS (58999)</t>
  </si>
  <si>
    <t>EXTRAORDINARY EXPENSES (59000)</t>
  </si>
  <si>
    <t>A_59032</t>
  </si>
  <si>
    <t>SPECIAL ITEM (59032)</t>
  </si>
  <si>
    <t>SPECIAL BUDGETARY ACCOUNT (59401)</t>
  </si>
  <si>
    <t>A_59400</t>
  </si>
  <si>
    <t>SPECIAL BUDGETARY ACCOUNT (59400)</t>
  </si>
  <si>
    <t>CONTINGENCIES (59800)</t>
  </si>
  <si>
    <t>A_59899</t>
  </si>
  <si>
    <t>CONTINGENCY RESERVE (59899)</t>
  </si>
  <si>
    <t>CONTRA EXPENDITURES (59900)</t>
  </si>
  <si>
    <t>A_59990</t>
  </si>
  <si>
    <t>EXPENDITURE CONTRA (59990)</t>
  </si>
  <si>
    <t>APPLIED OVERHEAD (82000)</t>
  </si>
  <si>
    <t>A_82300</t>
  </si>
  <si>
    <t>INDIRECT COSTS (82300)</t>
  </si>
  <si>
    <t>Title: Procure Two Body Scanners</t>
  </si>
  <si>
    <t>NA</t>
  </si>
  <si>
    <t>&lt;EN_A91000&gt;</t>
  </si>
  <si>
    <t>&lt;EN_A910000&gt;</t>
  </si>
  <si>
    <t>Note Prepared By:  Tami Shackman</t>
  </si>
  <si>
    <t>Date Prepared: 4/10/2020</t>
  </si>
  <si>
    <t>Note Reviewed By: Kapena Pflum</t>
  </si>
  <si>
    <t>Date Reviewed: 4/15/2020</t>
  </si>
  <si>
    <t>Agency: Department of Adult and Juvenile Detention (A91000)</t>
  </si>
  <si>
    <t>Federal or State Reimbursement</t>
  </si>
  <si>
    <t>Summary: Request two Dual-View full body security screening systems to minimize physical contact and support social distancing requirements in response to the COVID-19 pandemic. The systems will also limit liability risk and detect weapons, drugs and other concealed contraband items. The package includes the cost of two screening systems, shipping, installation, calibration, training, software, parts/labor and warranty.  The proposed appropriation assumes Federal or State reimbursement to match the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</si>
</sst>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quot;-&quot;#,##0.00"/>
    <numFmt numFmtId="166" formatCode="#,##0;&quot;-&quot;#,##0"/>
  </numFmts>
  <fonts count="16">
    <font>
      <sz val="10"/>
      <name val="Arial"/>
      <family val="2"/>
    </font>
    <font>
      <sz val="11"/>
      <color theme="1"/>
      <name val="Calibri"/>
      <family val="2"/>
      <scheme val="minor"/>
    </font>
    <font>
      <sz val="10"/>
      <name val="Calibri"/>
      <family val="2"/>
      <scheme val="minor"/>
    </font>
    <font>
      <b/>
      <sz val="16"/>
      <color rgb="FF000000"/>
      <name val="Calibri"/>
      <family val="2"/>
      <scheme val="minor"/>
    </font>
    <font>
      <sz val="8"/>
      <color rgb="FF000000"/>
      <name val="Calibri"/>
      <family val="2"/>
      <scheme val="minor"/>
    </font>
    <font>
      <b/>
      <sz val="12"/>
      <color rgb="FF000000"/>
      <name val="Calibri"/>
      <family val="2"/>
      <scheme val="minor"/>
    </font>
    <font>
      <sz val="10"/>
      <color rgb="FF000000"/>
      <name val="Calibri"/>
      <family val="2"/>
      <scheme val="minor"/>
    </font>
    <font>
      <b/>
      <sz val="10"/>
      <name val="Calibri"/>
      <family val="2"/>
      <scheme val="minor"/>
    </font>
    <font>
      <b/>
      <sz val="8"/>
      <color rgb="FF000000"/>
      <name val="Calibri"/>
      <family val="2"/>
      <scheme val="minor"/>
    </font>
    <font>
      <sz val="9"/>
      <color rgb="FF00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6"/>
      <color rgb="FF000000"/>
      <name val="Arial"/>
      <family val="2"/>
    </font>
    <font>
      <b/>
      <sz val="14"/>
      <color rgb="FF000000"/>
      <name val="Arial"/>
      <family val="2"/>
    </font>
    <font>
      <sz val="10"/>
      <color rgb="FF000000"/>
      <name val="Calibri"/>
      <family val="2"/>
    </font>
  </fonts>
  <fills count="4">
    <fill>
      <patternFill/>
    </fill>
    <fill>
      <patternFill patternType="gray125"/>
    </fill>
    <fill>
      <patternFill patternType="solid">
        <fgColor rgb="FFEEEEEE"/>
        <bgColor indexed="64"/>
      </patternFill>
    </fill>
    <fill>
      <patternFill patternType="solid">
        <fgColor rgb="FFFFFFFF"/>
        <bgColor indexed="64"/>
      </patternFill>
    </fill>
  </fills>
  <borders count="1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top/>
      <bottom style="medium">
        <color rgb="FF000000"/>
      </bottom>
    </border>
    <border>
      <left/>
      <right/>
      <top/>
      <bottom style="medium">
        <color rgb="FF000000"/>
      </bottom>
    </border>
    <border>
      <left/>
      <right style="thin"/>
      <top/>
      <bottom style="medium">
        <color rgb="FF000000"/>
      </bottom>
    </border>
    <border>
      <left style="thin"/>
      <right/>
      <top style="medium">
        <color rgb="FF000000"/>
      </top>
      <bottom style="thin"/>
    </border>
    <border>
      <left/>
      <right/>
      <top style="medium">
        <color rgb="FF000000"/>
      </top>
      <bottom style="thin"/>
    </border>
    <border>
      <left/>
      <right style="thin"/>
      <top style="medium">
        <color rgb="FF000000"/>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79">
    <xf numFmtId="0" fontId="0" fillId="0" borderId="0" xfId="0"/>
    <xf numFmtId="0" fontId="2" fillId="0" borderId="0" xfId="0" applyFont="1" applyFill="1"/>
    <xf numFmtId="0" fontId="2" fillId="2" borderId="0" xfId="0" applyFont="1" applyFill="1"/>
    <xf numFmtId="166" fontId="5" fillId="3" borderId="1" xfId="0" applyNumberFormat="1" applyFont="1" applyFill="1" applyBorder="1" applyAlignment="1" quotePrefix="1">
      <alignment horizontal="left" vertical="top"/>
    </xf>
    <xf numFmtId="166" fontId="5" fillId="3" borderId="2" xfId="0" applyNumberFormat="1" applyFont="1" applyFill="1" applyBorder="1" applyAlignment="1" quotePrefix="1">
      <alignment horizontal="left" vertical="top"/>
    </xf>
    <xf numFmtId="166" fontId="5" fillId="3" borderId="3" xfId="0" applyNumberFormat="1" applyFont="1" applyFill="1" applyBorder="1" applyAlignment="1" quotePrefix="1">
      <alignment horizontal="left" vertical="top"/>
    </xf>
    <xf numFmtId="166" fontId="5" fillId="3" borderId="0" xfId="0" applyNumberFormat="1" applyFont="1" applyFill="1" applyBorder="1" applyAlignment="1" quotePrefix="1">
      <alignment horizontal="left" vertical="top"/>
    </xf>
    <xf numFmtId="166" fontId="5" fillId="3" borderId="4" xfId="0" applyNumberFormat="1" applyFont="1" applyFill="1" applyBorder="1" applyAlignment="1" quotePrefix="1">
      <alignment horizontal="left" vertical="top"/>
    </xf>
    <xf numFmtId="166" fontId="5" fillId="3" borderId="5" xfId="0" applyNumberFormat="1" applyFont="1" applyFill="1" applyBorder="1" applyAlignment="1" quotePrefix="1">
      <alignment horizontal="left" vertical="top"/>
    </xf>
    <xf numFmtId="166" fontId="5" fillId="3" borderId="4" xfId="0" applyNumberFormat="1" applyFont="1" applyFill="1" applyBorder="1" applyAlignment="1">
      <alignment horizontal="left"/>
    </xf>
    <xf numFmtId="166" fontId="5" fillId="3" borderId="0" xfId="0" applyNumberFormat="1" applyFont="1" applyFill="1" applyBorder="1" applyAlignment="1">
      <alignment horizontal="left"/>
    </xf>
    <xf numFmtId="166" fontId="5" fillId="3" borderId="5" xfId="0" applyNumberFormat="1" applyFont="1" applyFill="1" applyBorder="1" applyAlignment="1">
      <alignment horizontal="left"/>
    </xf>
    <xf numFmtId="166" fontId="6" fillId="3" borderId="0" xfId="0" applyNumberFormat="1" applyFont="1" applyFill="1" applyBorder="1" applyAlignment="1" quotePrefix="1">
      <alignment horizontal="left" vertical="center" wrapText="1"/>
    </xf>
    <xf numFmtId="0" fontId="2" fillId="2" borderId="0" xfId="0" applyFont="1" applyFill="1" applyBorder="1" applyAlignment="1">
      <alignment vertical="top"/>
    </xf>
    <xf numFmtId="166" fontId="6" fillId="3" borderId="5" xfId="0" applyNumberFormat="1" applyFont="1" applyFill="1" applyBorder="1" applyAlignment="1" quotePrefix="1">
      <alignment horizontal="left" vertical="center" wrapText="1"/>
    </xf>
    <xf numFmtId="0" fontId="7" fillId="2" borderId="6" xfId="0" applyFont="1" applyFill="1" applyBorder="1"/>
    <xf numFmtId="0" fontId="2" fillId="2" borderId="6" xfId="0" applyFont="1" applyFill="1" applyBorder="1"/>
    <xf numFmtId="166" fontId="2" fillId="2" borderId="6" xfId="0" applyNumberFormat="1" applyFont="1" applyFill="1" applyBorder="1"/>
    <xf numFmtId="166" fontId="4" fillId="3" borderId="0" xfId="0" applyNumberFormat="1" applyFont="1" applyFill="1" applyBorder="1" applyAlignment="1">
      <alignment horizontal="right"/>
    </xf>
    <xf numFmtId="166" fontId="8" fillId="3" borderId="0" xfId="0" applyNumberFormat="1" applyFont="1" applyFill="1" applyBorder="1" applyAlignment="1">
      <alignment horizontal="right"/>
    </xf>
    <xf numFmtId="165" fontId="8" fillId="3" borderId="0" xfId="0" applyNumberFormat="1" applyFont="1" applyFill="1" applyBorder="1" applyAlignment="1">
      <alignment horizontal="right"/>
    </xf>
    <xf numFmtId="0" fontId="2" fillId="2" borderId="0" xfId="0" applyFont="1" applyFill="1" applyBorder="1" applyAlignment="1">
      <alignment vertical="top" wrapText="1"/>
    </xf>
    <xf numFmtId="0" fontId="2" fillId="3" borderId="0" xfId="0" applyFont="1" applyFill="1" applyBorder="1" applyAlignment="1">
      <alignment horizontal="left" wrapText="1"/>
    </xf>
    <xf numFmtId="0" fontId="2" fillId="0" borderId="0" xfId="0" applyFont="1" applyFill="1" applyBorder="1"/>
    <xf numFmtId="166" fontId="11" fillId="3" borderId="4" xfId="0" applyNumberFormat="1" applyFont="1" applyFill="1" applyBorder="1" applyAlignment="1">
      <alignment horizontal="left"/>
    </xf>
    <xf numFmtId="166" fontId="11" fillId="3" borderId="0" xfId="0" applyNumberFormat="1" applyFont="1" applyFill="1" applyBorder="1" applyAlignment="1">
      <alignment horizontal="left"/>
    </xf>
    <xf numFmtId="166" fontId="11" fillId="3" borderId="5" xfId="0" applyNumberFormat="1" applyFont="1" applyFill="1" applyBorder="1" applyAlignment="1">
      <alignment horizontal="left"/>
    </xf>
    <xf numFmtId="166" fontId="11" fillId="3" borderId="6" xfId="0" applyNumberFormat="1" applyFont="1" applyFill="1" applyBorder="1" applyAlignment="1">
      <alignment horizontal="center"/>
    </xf>
    <xf numFmtId="166" fontId="11" fillId="3" borderId="6" xfId="0" applyNumberFormat="1" applyFont="1" applyFill="1" applyBorder="1" applyAlignment="1" quotePrefix="1">
      <alignment horizontal="center"/>
    </xf>
    <xf numFmtId="166" fontId="10" fillId="3" borderId="6" xfId="0" applyNumberFormat="1" applyFont="1" applyFill="1" applyBorder="1" applyAlignment="1">
      <alignment horizontal="left" indent="1"/>
    </xf>
    <xf numFmtId="164" fontId="10" fillId="3" borderId="6" xfId="18" applyNumberFormat="1" applyFont="1" applyFill="1" applyBorder="1" applyAlignment="1">
      <alignment horizontal="center"/>
    </xf>
    <xf numFmtId="164" fontId="10" fillId="3" borderId="6" xfId="18" applyNumberFormat="1" applyFont="1" applyFill="1" applyBorder="1" applyAlignment="1" quotePrefix="1">
      <alignment horizontal="center"/>
    </xf>
    <xf numFmtId="164" fontId="10" fillId="3" borderId="6" xfId="18" applyNumberFormat="1" applyFont="1" applyFill="1" applyBorder="1" applyAlignment="1">
      <alignment horizontal="left"/>
    </xf>
    <xf numFmtId="164" fontId="10" fillId="3" borderId="6" xfId="18" applyNumberFormat="1" applyFont="1" applyFill="1" applyBorder="1" applyAlignment="1">
      <alignment horizontal="right"/>
    </xf>
    <xf numFmtId="166" fontId="11" fillId="3" borderId="6" xfId="0" applyNumberFormat="1" applyFont="1" applyFill="1" applyBorder="1" applyAlignment="1" quotePrefix="1">
      <alignment horizontal="left"/>
    </xf>
    <xf numFmtId="164" fontId="11" fillId="3" borderId="6" xfId="18" applyNumberFormat="1" applyFont="1" applyFill="1" applyBorder="1" applyAlignment="1">
      <alignment horizontal="left"/>
    </xf>
    <xf numFmtId="164" fontId="10" fillId="3" borderId="6" xfId="18" applyNumberFormat="1" applyFont="1" applyFill="1" applyBorder="1" applyAlignment="1" quotePrefix="1">
      <alignment horizontal="left"/>
    </xf>
    <xf numFmtId="166" fontId="10" fillId="3" borderId="6" xfId="0" applyNumberFormat="1" applyFont="1" applyFill="1" applyBorder="1" applyAlignment="1" quotePrefix="1">
      <alignment horizontal="left" indent="1"/>
    </xf>
    <xf numFmtId="164" fontId="11" fillId="3" borderId="6" xfId="18" applyNumberFormat="1" applyFont="1" applyFill="1" applyBorder="1" applyAlignment="1" quotePrefix="1">
      <alignment horizontal="left"/>
    </xf>
    <xf numFmtId="166" fontId="11" fillId="3" borderId="6" xfId="0" applyNumberFormat="1" applyFont="1" applyFill="1" applyBorder="1" applyAlignment="1">
      <alignment horizontal="left"/>
    </xf>
    <xf numFmtId="166" fontId="10" fillId="3" borderId="6" xfId="0" applyNumberFormat="1" applyFont="1" applyFill="1" applyBorder="1" applyAlignment="1">
      <alignment horizontal="left"/>
    </xf>
    <xf numFmtId="166" fontId="10" fillId="3" borderId="6" xfId="0" applyNumberFormat="1" applyFont="1" applyFill="1" applyBorder="1" applyAlignment="1">
      <alignment horizontal="right"/>
    </xf>
    <xf numFmtId="165" fontId="11" fillId="3" borderId="7" xfId="0" applyNumberFormat="1" applyFont="1" applyFill="1" applyBorder="1" applyAlignment="1">
      <alignment horizontal="left"/>
    </xf>
    <xf numFmtId="165" fontId="11" fillId="3" borderId="8" xfId="0" applyNumberFormat="1" applyFont="1" applyFill="1" applyBorder="1" applyAlignment="1">
      <alignment horizontal="left"/>
    </xf>
    <xf numFmtId="165" fontId="11" fillId="3" borderId="9" xfId="0" applyNumberFormat="1" applyFont="1" applyFill="1" applyBorder="1" applyAlignment="1">
      <alignment horizontal="right"/>
    </xf>
    <xf numFmtId="0" fontId="12" fillId="0" borderId="0" xfId="0" applyFont="1" applyFill="1" applyBorder="1"/>
    <xf numFmtId="0" fontId="1" fillId="0" borderId="0" xfId="0" applyFont="1" applyFill="1" applyBorder="1"/>
    <xf numFmtId="165" fontId="9" fillId="3" borderId="0" xfId="0" applyNumberFormat="1" applyFont="1" applyFill="1" applyBorder="1" applyAlignment="1" quotePrefix="1">
      <alignment horizontal="left" vertical="top" wrapText="1"/>
    </xf>
    <xf numFmtId="14" fontId="12" fillId="0" borderId="0" xfId="0" applyNumberFormat="1" applyFont="1" applyFill="1" applyBorder="1" applyAlignment="1">
      <alignment horizontal="left"/>
    </xf>
    <xf numFmtId="0" fontId="12" fillId="0" borderId="0" xfId="0" applyFont="1" applyFill="1" applyBorder="1" applyAlignment="1">
      <alignment horizontal="left"/>
    </xf>
    <xf numFmtId="164" fontId="11" fillId="3" borderId="0" xfId="18" applyNumberFormat="1" applyFont="1" applyFill="1" applyBorder="1" applyAlignment="1" quotePrefix="1">
      <alignment horizontal="left"/>
    </xf>
    <xf numFmtId="164" fontId="10" fillId="3" borderId="0" xfId="18" applyNumberFormat="1" applyFont="1" applyFill="1" applyBorder="1" applyAlignment="1">
      <alignment horizontal="right"/>
    </xf>
    <xf numFmtId="164" fontId="11" fillId="3" borderId="0" xfId="18" applyNumberFormat="1" applyFont="1" applyFill="1" applyBorder="1" applyAlignment="1">
      <alignment horizontal="left"/>
    </xf>
    <xf numFmtId="166" fontId="10" fillId="3" borderId="0" xfId="0" applyNumberFormat="1" applyFont="1" applyFill="1" applyBorder="1" applyAlignment="1">
      <alignment horizontal="right"/>
    </xf>
    <xf numFmtId="165" fontId="11" fillId="3" borderId="0" xfId="0" applyNumberFormat="1" applyFont="1" applyFill="1" applyBorder="1" applyAlignment="1">
      <alignment horizontal="right"/>
    </xf>
    <xf numFmtId="165" fontId="10" fillId="3" borderId="0" xfId="0" applyNumberFormat="1" applyFont="1" applyFill="1" applyBorder="1" applyAlignment="1" quotePrefix="1">
      <alignment horizontal="left" vertical="top" wrapText="1"/>
    </xf>
    <xf numFmtId="166" fontId="11" fillId="3" borderId="0" xfId="0" applyNumberFormat="1" applyFont="1" applyFill="1" applyBorder="1" applyAlignment="1" quotePrefix="1">
      <alignment horizontal="center"/>
    </xf>
    <xf numFmtId="164" fontId="10" fillId="3" borderId="0" xfId="18" applyNumberFormat="1" applyFont="1" applyFill="1" applyBorder="1" applyAlignment="1" quotePrefix="1">
      <alignment horizontal="center"/>
    </xf>
    <xf numFmtId="0" fontId="2" fillId="3" borderId="0" xfId="0" applyFont="1" applyFill="1" applyBorder="1" applyAlignment="1">
      <alignment wrapText="1"/>
    </xf>
    <xf numFmtId="0" fontId="2" fillId="2" borderId="0" xfId="0" applyFont="1" applyFill="1" applyBorder="1"/>
    <xf numFmtId="43" fontId="10" fillId="3" borderId="6" xfId="18" applyFont="1" applyFill="1" applyBorder="1" applyAlignment="1">
      <alignment horizontal="right"/>
    </xf>
    <xf numFmtId="0" fontId="12" fillId="3" borderId="0" xfId="0" applyFont="1" applyFill="1" applyBorder="1" applyAlignment="1">
      <alignment horizontal="left" wrapText="1"/>
    </xf>
    <xf numFmtId="0" fontId="12" fillId="3" borderId="0" xfId="0" applyFont="1" applyFill="1" applyAlignment="1">
      <alignment wrapText="1"/>
    </xf>
    <xf numFmtId="0" fontId="3" fillId="3" borderId="0" xfId="0" applyFont="1" applyFill="1" applyAlignment="1">
      <alignment horizontal="left" vertical="top" wrapText="1"/>
    </xf>
    <xf numFmtId="0" fontId="2" fillId="3" borderId="0" xfId="0" applyFont="1" applyFill="1" applyAlignment="1">
      <alignment wrapText="1"/>
    </xf>
    <xf numFmtId="0" fontId="4" fillId="3" borderId="0" xfId="0" applyFont="1" applyFill="1" applyBorder="1" applyAlignment="1">
      <alignment horizontal="center" wrapText="1"/>
    </xf>
    <xf numFmtId="166" fontId="10" fillId="3" borderId="0" xfId="0" applyNumberFormat="1" applyFont="1" applyFill="1" applyBorder="1" applyAlignment="1" quotePrefix="1">
      <alignment horizontal="left" vertical="center" wrapText="1"/>
    </xf>
    <xf numFmtId="0" fontId="2" fillId="2" borderId="6" xfId="0" applyNumberFormat="1" applyFont="1" applyFill="1" applyBorder="1"/>
    <xf numFmtId="0" fontId="12" fillId="3" borderId="0" xfId="0" applyFont="1" applyFill="1" applyBorder="1" applyAlignment="1">
      <alignment horizontal="left" wrapText="1"/>
    </xf>
    <xf numFmtId="0" fontId="12" fillId="3" borderId="0" xfId="0" applyFont="1" applyFill="1" applyAlignment="1">
      <alignment wrapText="1"/>
    </xf>
    <xf numFmtId="0" fontId="3" fillId="3" borderId="0" xfId="0" applyFont="1" applyFill="1" applyAlignment="1">
      <alignment horizontal="left" vertical="top" wrapText="1"/>
    </xf>
    <xf numFmtId="0" fontId="2" fillId="3" borderId="0" xfId="0" applyFont="1" applyFill="1" applyAlignment="1">
      <alignment wrapText="1"/>
    </xf>
    <xf numFmtId="0" fontId="4" fillId="3" borderId="0" xfId="0" applyFont="1" applyFill="1" applyBorder="1" applyAlignment="1">
      <alignment horizontal="center" wrapText="1"/>
    </xf>
    <xf numFmtId="166" fontId="10" fillId="3" borderId="4" xfId="0" applyNumberFormat="1" applyFont="1" applyFill="1" applyBorder="1" applyAlignment="1" quotePrefix="1">
      <alignment horizontal="left" vertical="center" wrapText="1"/>
    </xf>
    <xf numFmtId="166" fontId="10" fillId="3" borderId="0" xfId="0" applyNumberFormat="1" applyFont="1" applyFill="1" applyBorder="1" applyAlignment="1" quotePrefix="1">
      <alignment horizontal="left" vertical="center" wrapText="1"/>
    </xf>
    <xf numFmtId="166" fontId="10" fillId="3" borderId="5" xfId="0" applyNumberFormat="1" applyFont="1" applyFill="1" applyBorder="1" applyAlignment="1" quotePrefix="1">
      <alignment horizontal="left" vertical="center" wrapText="1"/>
    </xf>
    <xf numFmtId="165" fontId="10" fillId="3" borderId="10" xfId="0" applyNumberFormat="1" applyFont="1" applyFill="1" applyBorder="1" applyAlignment="1" quotePrefix="1">
      <alignment horizontal="left" vertical="top" wrapText="1"/>
    </xf>
    <xf numFmtId="165" fontId="10" fillId="3" borderId="11" xfId="0" applyNumberFormat="1" applyFont="1" applyFill="1" applyBorder="1" applyAlignment="1" quotePrefix="1">
      <alignment horizontal="left" vertical="top" wrapText="1"/>
    </xf>
    <xf numFmtId="165" fontId="10" fillId="3" borderId="12" xfId="0" applyNumberFormat="1" applyFont="1" applyFill="1" applyBorder="1" applyAlignment="1" quotePrefix="1">
      <alignment horizontal="lef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davisk\AppData\Local\static\themes\theme_alta\images\spac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57150</xdr:rowOff>
    </xdr:from>
    <xdr:ext cx="1981200" cy="561975"/>
    <xdr:sp macro="" textlink="">
      <xdr:nvSpPr>
        <xdr:cNvPr id="2" name="Text Box 3"/>
        <xdr:cNvSpPr txBox="1">
          <a:spLocks noChangeArrowheads="1"/>
        </xdr:cNvSpPr>
      </xdr:nvSpPr>
      <xdr:spPr bwMode="auto">
        <a:xfrm>
          <a:off x="371475" y="57150"/>
          <a:ext cx="1981200" cy="561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600" b="1" i="0" u="none" strike="noStrike" baseline="0">
              <a:solidFill>
                <a:srgbClr val="000000"/>
              </a:solidFill>
              <a:latin typeface="+mn-lt"/>
              <a:cs typeface="Arial"/>
            </a:rPr>
            <a:t>FISCAL NOTE </a:t>
          </a:r>
          <a:endParaRPr lang="en-US" sz="1000" b="0" i="0" u="none" strike="noStrike" baseline="0">
            <a:solidFill>
              <a:srgbClr val="000000"/>
            </a:solidFill>
            <a:latin typeface="+mn-lt"/>
            <a:cs typeface="Calibri"/>
          </a:endParaRPr>
        </a:p>
        <a:p>
          <a:pPr algn="l" rtl="0">
            <a:defRPr sz="1000"/>
          </a:pPr>
          <a:r>
            <a:rPr lang="en-US" sz="1400" b="1" i="0" u="none" strike="noStrike" baseline="0">
              <a:solidFill>
                <a:srgbClr val="000000"/>
              </a:solidFill>
              <a:latin typeface="+mn-lt"/>
              <a:cs typeface="Arial"/>
            </a:rPr>
            <a:t>COVID-19 Supplemental</a:t>
          </a:r>
        </a:p>
      </xdr:txBody>
    </xdr:sp>
    <xdr:clientData/>
  </xdr:oneCellAnchor>
  <xdr:twoCellAnchor editAs="oneCell">
    <xdr:from>
      <xdr:col>1</xdr:col>
      <xdr:colOff>0</xdr:colOff>
      <xdr:row>37</xdr:row>
      <xdr:rowOff>0</xdr:rowOff>
    </xdr:from>
    <xdr:to>
      <xdr:col>1</xdr:col>
      <xdr:colOff>9525</xdr:colOff>
      <xdr:row>37</xdr:row>
      <xdr:rowOff>9525</xdr:rowOff>
    </xdr:to>
    <xdr:pic>
      <xdr:nvPicPr>
        <xdr:cNvPr id="3" name="Picture 4"/>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314325" y="1013460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457200</xdr:colOff>
      <xdr:row>45</xdr:row>
      <xdr:rowOff>0</xdr:rowOff>
    </xdr:from>
    <xdr:to>
      <xdr:col>1</xdr:col>
      <xdr:colOff>2409825</xdr:colOff>
      <xdr:row>57</xdr:row>
      <xdr:rowOff>133350</xdr:rowOff>
    </xdr:to>
    <xdr:sp macro="" textlink="">
      <xdr:nvSpPr>
        <xdr:cNvPr id="4" name="ToolsXML" hidden="1"/>
        <xdr:cNvSpPr txBox="1">
          <a:spLocks noChangeArrowheads="1"/>
        </xdr:cNvSpPr>
      </xdr:nvSpPr>
      <xdr:spPr bwMode="auto">
        <a:xfrm>
          <a:off x="771525" y="11601450"/>
          <a:ext cx="1952625" cy="20764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&lt;?xml version="1.0" encoding="UTF-8"?&gt;&lt;ToolsActions relationId="478547583"&gt;&lt;page&gt;page_UTF8=Grid1:0&amp;amp;printpage=-1&lt;/page&gt;&lt;refresh&gt;&lt;url method="post"&gt;/hr/common/HRLogon.jsp?elementName_UTF8=%2f3%20Supplemental%20Reports%20%2d%20ASO%2fSuppASO%2001A%20Exec%20Proposed%20OPER%20Fiscal%20Note&amp;amp;elementType=2&amp;amp;viewAs=html&amp;amp;sso_token=$SSO_TOKEN$&amp;amp;$CONTEXT$&amp;amp;action=refresh&amp;amp;fld0=EN%5fA20000&amp;amp;promptingLevel=1&amp;amp;&amp;amp;allPages=false&amp;amp;splitPages=false&amp;amp;refUsingWSPOV=false&amp;amp;LOCALE_LANGUAGE=en_US&lt;/url&gt;&lt;/refresh&gt;&lt;edit&gt;&lt;url method="post"&gt;/workspace/index.jsp?module=tools.relatedcontent&amp;amp;repository_path=%2f3%20Supplemental%20Reports%20%2d%20ASO%2fSuppASO%2001A%20Exec%20Proposed%20OPER%20Fiscal%20Note&amp;amp;elementType=2&amp;amp;repository_name=%2f3%20Supplemental%20Reports%20%2d%20ASO%2fSuppASO%2001A%20Exec%20Proposed%20OPER%20Fiscal%20Note&amp;amp;$CONTEXT$&amp;amp;layout=embedded&amp;amp;bpm.logoff=false&amp;amp;bpm_showtab=false&amp;amp;repository_format_id=html&amp;amp;mimetype=application/hyperion-reports-report&amp;amp;action=edit&amp;amp;fld0=EN%5fA20000&amp;amp;promptingLevel=1&amp;amp;&amp;amp;allPages=false&amp;amp;splitPages=false&amp;amp;refUsingWSPOV=false&lt;/url&gt;&lt;/edit&gt;&lt;close&gt;&lt;url method="post"&gt;/hr/common/HRClientRefTracker.jsp?removeInstanceId=478547583&lt;/url&gt;&lt;/close&gt;&lt;/ToolsActions&gt;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9"/>
  <sheetViews>
    <sheetView showGridLines="0" tabSelected="1" zoomScale="98" zoomScaleNormal="98" workbookViewId="0" topLeftCell="A1">
      <selection activeCell="I6" sqref="I6"/>
    </sheetView>
  </sheetViews>
  <sheetFormatPr defaultColWidth="8.8515625" defaultRowHeight="12.75"/>
  <cols>
    <col min="1" max="1" width="4.7109375" style="2" customWidth="1"/>
    <col min="2" max="2" width="36.140625" style="2" customWidth="1"/>
    <col min="3" max="5" width="24.140625" style="2" customWidth="1"/>
    <col min="6" max="6" width="5.8515625" style="2" customWidth="1"/>
    <col min="7" max="7" width="5.140625" style="2" customWidth="1"/>
    <col min="8" max="8" width="27.140625" style="2" customWidth="1"/>
    <col min="9" max="10" width="12.28125" style="2" customWidth="1"/>
    <col min="11" max="16384" width="8.8515625" style="2" customWidth="1"/>
  </cols>
  <sheetData>
    <row r="1" spans="1:7" ht="21">
      <c r="A1" s="1"/>
      <c r="B1" s="70"/>
      <c r="C1" s="70"/>
      <c r="D1" s="70"/>
      <c r="E1" s="70"/>
      <c r="F1" s="63"/>
      <c r="G1" s="63"/>
    </row>
    <row r="2" spans="1:7" ht="21">
      <c r="A2" s="1"/>
      <c r="B2" s="70"/>
      <c r="C2" s="70"/>
      <c r="D2" s="70"/>
      <c r="E2" s="70"/>
      <c r="F2" s="63"/>
      <c r="G2" s="63"/>
    </row>
    <row r="3" spans="1:7" ht="12.75">
      <c r="A3" s="1"/>
      <c r="B3" s="71"/>
      <c r="C3" s="71"/>
      <c r="D3" s="71"/>
      <c r="E3" s="71"/>
      <c r="F3" s="64"/>
      <c r="G3" s="64"/>
    </row>
    <row r="4" spans="1:7" ht="12.75">
      <c r="A4" s="1"/>
      <c r="B4" s="71"/>
      <c r="C4" s="71"/>
      <c r="D4" s="71"/>
      <c r="E4" s="71"/>
      <c r="F4" s="64"/>
      <c r="G4" s="64"/>
    </row>
    <row r="5" spans="1:7" ht="12.75">
      <c r="A5" s="1"/>
      <c r="B5" s="72"/>
      <c r="C5" s="72"/>
      <c r="D5" s="72"/>
      <c r="E5" s="72"/>
      <c r="F5" s="65"/>
      <c r="G5" s="65"/>
    </row>
    <row r="6" spans="1:7" ht="18" customHeight="1">
      <c r="A6" s="1"/>
      <c r="B6" s="3" t="s">
        <v>0</v>
      </c>
      <c r="C6" s="4"/>
      <c r="D6" s="4"/>
      <c r="E6" s="5"/>
      <c r="F6" s="6"/>
      <c r="G6" s="6"/>
    </row>
    <row r="7" spans="1:7" ht="15.75">
      <c r="A7" s="1"/>
      <c r="B7" s="7" t="s">
        <v>95</v>
      </c>
      <c r="C7" s="6"/>
      <c r="D7" s="6"/>
      <c r="E7" s="8"/>
      <c r="F7" s="6"/>
      <c r="G7" s="6"/>
    </row>
    <row r="8" spans="1:7" ht="15.75">
      <c r="A8" s="1"/>
      <c r="B8" s="7" t="s">
        <v>103</v>
      </c>
      <c r="C8" s="6"/>
      <c r="D8" s="6"/>
      <c r="E8" s="8"/>
      <c r="F8" s="6"/>
      <c r="G8" s="6"/>
    </row>
    <row r="9" spans="1:7" ht="6" customHeight="1">
      <c r="A9" s="1"/>
      <c r="B9" s="9"/>
      <c r="C9" s="10"/>
      <c r="D9" s="10"/>
      <c r="E9" s="11"/>
      <c r="F9" s="10"/>
      <c r="G9" s="10"/>
    </row>
    <row r="10" spans="1:8" ht="71.1" customHeight="1">
      <c r="A10" s="1"/>
      <c r="B10" s="73" t="s">
        <v>105</v>
      </c>
      <c r="C10" s="74"/>
      <c r="D10" s="74"/>
      <c r="E10" s="75"/>
      <c r="F10" s="66"/>
      <c r="G10" s="12"/>
      <c r="H10" s="13" t="str">
        <f>"Summary Character Count:  "&amp;LEN(B10)</f>
        <v>Summary Character Count:  512</v>
      </c>
    </row>
    <row r="11" spans="1:8" ht="14.45" customHeight="1">
      <c r="A11" s="1"/>
      <c r="B11" s="24"/>
      <c r="C11" s="25"/>
      <c r="D11" s="25"/>
      <c r="E11" s="26"/>
      <c r="F11" s="25"/>
      <c r="G11" s="10"/>
      <c r="H11" s="2" t="s">
        <v>1</v>
      </c>
    </row>
    <row r="12" spans="1:10" ht="15">
      <c r="A12" s="1"/>
      <c r="B12" s="27"/>
      <c r="C12" s="27" t="s">
        <v>2</v>
      </c>
      <c r="D12" s="28" t="s">
        <v>3</v>
      </c>
      <c r="E12" s="28" t="s">
        <v>4</v>
      </c>
      <c r="F12" s="56"/>
      <c r="G12" s="14"/>
      <c r="H12" s="15" t="s">
        <v>5</v>
      </c>
      <c r="I12" s="15" t="s">
        <v>6</v>
      </c>
      <c r="J12" s="15" t="s">
        <v>7</v>
      </c>
    </row>
    <row r="13" spans="1:10" ht="15">
      <c r="A13" s="1"/>
      <c r="B13" s="29" t="s">
        <v>104</v>
      </c>
      <c r="C13" s="41">
        <v>410000</v>
      </c>
      <c r="D13" s="28"/>
      <c r="E13" s="28"/>
      <c r="F13" s="56"/>
      <c r="G13" s="14"/>
      <c r="H13" s="15"/>
      <c r="I13" s="15"/>
      <c r="J13" s="15"/>
    </row>
    <row r="14" spans="1:10" ht="15">
      <c r="A14" s="1"/>
      <c r="B14" s="29"/>
      <c r="C14" s="30"/>
      <c r="D14" s="31"/>
      <c r="E14" s="31"/>
      <c r="F14" s="57"/>
      <c r="G14" s="14"/>
      <c r="H14" s="16" t="s">
        <v>97</v>
      </c>
      <c r="I14" s="67">
        <v>43101</v>
      </c>
      <c r="J14" s="17">
        <v>410000</v>
      </c>
    </row>
    <row r="15" spans="1:10" ht="15">
      <c r="A15" s="1"/>
      <c r="B15" s="29"/>
      <c r="C15" s="30"/>
      <c r="D15" s="31"/>
      <c r="E15" s="31"/>
      <c r="F15" s="57"/>
      <c r="G15" s="14"/>
      <c r="H15" s="16" t="s">
        <v>8</v>
      </c>
      <c r="I15" s="17" t="str">
        <f aca="true" t="shared" si="0" ref="I15:I19">_xlfn.IFERROR(VLOOKUP(B15,$B$49:$C$64,2,FALSE),"")</f>
        <v/>
      </c>
      <c r="J15" s="17">
        <f aca="true" t="shared" si="1" ref="J15:J19">C15</f>
        <v>0</v>
      </c>
    </row>
    <row r="16" spans="1:10" ht="15">
      <c r="A16" s="1"/>
      <c r="B16" s="29"/>
      <c r="C16" s="30"/>
      <c r="D16" s="31"/>
      <c r="E16" s="31"/>
      <c r="F16" s="57"/>
      <c r="G16" s="14"/>
      <c r="H16" s="16" t="s">
        <v>8</v>
      </c>
      <c r="I16" s="17" t="str">
        <f t="shared" si="0"/>
        <v/>
      </c>
      <c r="J16" s="17">
        <f t="shared" si="1"/>
        <v>0</v>
      </c>
    </row>
    <row r="17" spans="1:10" ht="15">
      <c r="A17" s="1"/>
      <c r="B17" s="27"/>
      <c r="C17" s="30"/>
      <c r="D17" s="31"/>
      <c r="E17" s="31"/>
      <c r="F17" s="57"/>
      <c r="G17" s="14"/>
      <c r="H17" s="16" t="s">
        <v>8</v>
      </c>
      <c r="I17" s="17" t="str">
        <f t="shared" si="0"/>
        <v/>
      </c>
      <c r="J17" s="17">
        <f t="shared" si="1"/>
        <v>0</v>
      </c>
    </row>
    <row r="18" spans="1:10" ht="15">
      <c r="A18" s="1"/>
      <c r="B18" s="27"/>
      <c r="C18" s="30"/>
      <c r="D18" s="31"/>
      <c r="E18" s="31"/>
      <c r="F18" s="57"/>
      <c r="G18" s="14"/>
      <c r="H18" s="16" t="s">
        <v>8</v>
      </c>
      <c r="I18" s="17" t="str">
        <f t="shared" si="0"/>
        <v/>
      </c>
      <c r="J18" s="17">
        <f t="shared" si="1"/>
        <v>0</v>
      </c>
    </row>
    <row r="19" spans="1:10" ht="15">
      <c r="A19" s="1"/>
      <c r="B19" s="27"/>
      <c r="C19" s="32"/>
      <c r="D19" s="32"/>
      <c r="E19" s="33"/>
      <c r="F19" s="51"/>
      <c r="G19" s="14"/>
      <c r="H19" s="16" t="s">
        <v>8</v>
      </c>
      <c r="I19" s="17" t="str">
        <f t="shared" si="0"/>
        <v/>
      </c>
      <c r="J19" s="17">
        <f t="shared" si="1"/>
        <v>0</v>
      </c>
    </row>
    <row r="20" spans="1:10" ht="15">
      <c r="A20" s="1"/>
      <c r="B20" s="34" t="s">
        <v>9</v>
      </c>
      <c r="C20" s="35">
        <f>SUM(C13:C19)</f>
        <v>410000</v>
      </c>
      <c r="D20" s="35">
        <f>SUM(D14:D19)</f>
        <v>0</v>
      </c>
      <c r="E20" s="35">
        <f>SUM(E14:E19)</f>
        <v>0</v>
      </c>
      <c r="F20" s="52"/>
      <c r="G20" s="14"/>
      <c r="H20" s="16"/>
      <c r="I20" s="16"/>
      <c r="J20" s="16"/>
    </row>
    <row r="21" spans="1:10" ht="15">
      <c r="A21" s="1"/>
      <c r="B21" s="34"/>
      <c r="C21" s="36"/>
      <c r="D21" s="36"/>
      <c r="E21" s="33"/>
      <c r="F21" s="51"/>
      <c r="G21" s="14"/>
      <c r="H21" s="15" t="s">
        <v>5</v>
      </c>
      <c r="I21" s="15" t="s">
        <v>6</v>
      </c>
      <c r="J21" s="15"/>
    </row>
    <row r="22" spans="1:10" ht="15">
      <c r="A22" s="1"/>
      <c r="B22" s="37" t="s">
        <v>71</v>
      </c>
      <c r="C22" s="36">
        <v>410000</v>
      </c>
      <c r="D22" s="36">
        <v>30000</v>
      </c>
      <c r="E22" s="33">
        <v>30000</v>
      </c>
      <c r="F22" s="51"/>
      <c r="G22" s="14"/>
      <c r="H22" s="16" t="s">
        <v>98</v>
      </c>
      <c r="I22" s="67">
        <v>56999</v>
      </c>
      <c r="J22" s="17">
        <v>410000</v>
      </c>
    </row>
    <row r="23" spans="1:10" ht="15">
      <c r="A23" s="1"/>
      <c r="B23" s="37"/>
      <c r="C23" s="36"/>
      <c r="D23" s="36"/>
      <c r="E23" s="33"/>
      <c r="F23" s="51"/>
      <c r="G23" s="14"/>
      <c r="H23" s="16" t="s">
        <v>8</v>
      </c>
      <c r="I23" s="17" t="str">
        <f aca="true" t="shared" si="2" ref="I23:I28">_xlfn.IFERROR(VLOOKUP(B23,$B$67:$C$79,2,FALSE),"")</f>
        <v/>
      </c>
      <c r="J23" s="17">
        <f aca="true" t="shared" si="3" ref="J23:J28">C23</f>
        <v>0</v>
      </c>
    </row>
    <row r="24" spans="1:10" ht="15">
      <c r="A24" s="1"/>
      <c r="B24" s="37"/>
      <c r="C24" s="36"/>
      <c r="D24" s="36"/>
      <c r="E24" s="33"/>
      <c r="F24" s="51"/>
      <c r="G24" s="14"/>
      <c r="H24" s="16" t="s">
        <v>8</v>
      </c>
      <c r="I24" s="17" t="str">
        <f t="shared" si="2"/>
        <v/>
      </c>
      <c r="J24" s="17">
        <f t="shared" si="3"/>
        <v>0</v>
      </c>
    </row>
    <row r="25" spans="1:10" ht="15">
      <c r="A25" s="1"/>
      <c r="B25" s="37"/>
      <c r="C25" s="36"/>
      <c r="D25" s="36"/>
      <c r="E25" s="33"/>
      <c r="F25" s="51"/>
      <c r="G25" s="14"/>
      <c r="H25" s="16" t="s">
        <v>8</v>
      </c>
      <c r="I25" s="17" t="str">
        <f t="shared" si="2"/>
        <v/>
      </c>
      <c r="J25" s="17">
        <f t="shared" si="3"/>
        <v>0</v>
      </c>
    </row>
    <row r="26" spans="1:10" ht="15">
      <c r="A26" s="1"/>
      <c r="B26" s="37"/>
      <c r="C26" s="36"/>
      <c r="D26" s="36"/>
      <c r="E26" s="33"/>
      <c r="F26" s="51"/>
      <c r="G26" s="14"/>
      <c r="H26" s="16" t="s">
        <v>8</v>
      </c>
      <c r="I26" s="17" t="str">
        <f t="shared" si="2"/>
        <v/>
      </c>
      <c r="J26" s="17">
        <f t="shared" si="3"/>
        <v>0</v>
      </c>
    </row>
    <row r="27" spans="1:10" ht="15">
      <c r="A27" s="1"/>
      <c r="B27" s="37"/>
      <c r="C27" s="36"/>
      <c r="D27" s="36"/>
      <c r="E27" s="33"/>
      <c r="F27" s="51"/>
      <c r="G27" s="14"/>
      <c r="H27" s="16" t="s">
        <v>8</v>
      </c>
      <c r="I27" s="17" t="str">
        <f t="shared" si="2"/>
        <v/>
      </c>
      <c r="J27" s="17">
        <f t="shared" si="3"/>
        <v>0</v>
      </c>
    </row>
    <row r="28" spans="1:10" ht="15">
      <c r="A28" s="1"/>
      <c r="B28" s="29"/>
      <c r="C28" s="32"/>
      <c r="D28" s="32"/>
      <c r="E28" s="33"/>
      <c r="F28" s="51"/>
      <c r="G28" s="14"/>
      <c r="H28" s="16" t="s">
        <v>8</v>
      </c>
      <c r="I28" s="17" t="str">
        <f t="shared" si="2"/>
        <v/>
      </c>
      <c r="J28" s="17">
        <f t="shared" si="3"/>
        <v>0</v>
      </c>
    </row>
    <row r="29" spans="1:7" ht="12.6" customHeight="1">
      <c r="A29" s="1"/>
      <c r="B29" s="34" t="s">
        <v>10</v>
      </c>
      <c r="C29" s="38">
        <v>410000</v>
      </c>
      <c r="D29" s="38">
        <v>30000</v>
      </c>
      <c r="E29" s="38">
        <v>30000</v>
      </c>
      <c r="F29" s="50"/>
      <c r="G29" s="12"/>
    </row>
    <row r="30" spans="1:7" ht="11.1" customHeight="1">
      <c r="A30" s="1"/>
      <c r="B30" s="39"/>
      <c r="C30" s="32"/>
      <c r="D30" s="32"/>
      <c r="E30" s="33"/>
      <c r="F30" s="51"/>
      <c r="G30" s="12"/>
    </row>
    <row r="31" spans="1:7" ht="0.6" hidden="1">
      <c r="A31" s="1"/>
      <c r="B31" s="39"/>
      <c r="C31" s="32"/>
      <c r="D31" s="32"/>
      <c r="E31" s="33"/>
      <c r="F31" s="51"/>
      <c r="G31" s="18"/>
    </row>
    <row r="32" spans="1:7" ht="14.1" customHeight="1">
      <c r="A32" s="1"/>
      <c r="B32" s="34" t="s">
        <v>11</v>
      </c>
      <c r="C32" s="35">
        <f>C20-C29</f>
        <v>0</v>
      </c>
      <c r="D32" s="35">
        <f>D20-D29</f>
        <v>-30000</v>
      </c>
      <c r="E32" s="35">
        <f>E20-E29</f>
        <v>-30000</v>
      </c>
      <c r="F32" s="52"/>
      <c r="G32" s="18"/>
    </row>
    <row r="33" spans="1:7" ht="14.1" customHeight="1">
      <c r="A33" s="1"/>
      <c r="B33" s="34"/>
      <c r="C33" s="40"/>
      <c r="D33" s="40"/>
      <c r="E33" s="41"/>
      <c r="F33" s="53"/>
      <c r="G33" s="18"/>
    </row>
    <row r="34" spans="1:7" ht="14.1" customHeight="1">
      <c r="A34" s="1"/>
      <c r="B34" s="34" t="s">
        <v>12</v>
      </c>
      <c r="C34" s="60" t="s">
        <v>96</v>
      </c>
      <c r="D34" s="60" t="s">
        <v>96</v>
      </c>
      <c r="E34" s="60" t="s">
        <v>96</v>
      </c>
      <c r="F34" s="53"/>
      <c r="G34" s="18"/>
    </row>
    <row r="35" spans="1:7" ht="14.1" customHeight="1" thickBot="1">
      <c r="A35" s="1"/>
      <c r="B35" s="39"/>
      <c r="C35" s="40"/>
      <c r="D35" s="40"/>
      <c r="E35" s="41"/>
      <c r="F35" s="53"/>
      <c r="G35" s="19"/>
    </row>
    <row r="36" spans="1:7" ht="0.6" hidden="1" thickBot="1">
      <c r="A36" s="1"/>
      <c r="B36" s="42"/>
      <c r="C36" s="43"/>
      <c r="D36" s="43"/>
      <c r="E36" s="44"/>
      <c r="F36" s="54"/>
      <c r="G36" s="20"/>
    </row>
    <row r="37" spans="1:8" ht="246.6" customHeight="1">
      <c r="A37" s="1"/>
      <c r="B37" s="76"/>
      <c r="C37" s="77"/>
      <c r="D37" s="77"/>
      <c r="E37" s="78"/>
      <c r="F37" s="55"/>
      <c r="G37" s="47"/>
      <c r="H37" s="21" t="str">
        <f>"Detailed Justification Character Count:  "&amp;LEN(B37)</f>
        <v>Detailed Justification Character Count:  0</v>
      </c>
    </row>
    <row r="38" spans="1:7" ht="15">
      <c r="A38" s="1"/>
      <c r="B38" s="68"/>
      <c r="C38" s="68"/>
      <c r="D38" s="68"/>
      <c r="E38" s="68"/>
      <c r="F38" s="61"/>
      <c r="G38" s="22"/>
    </row>
    <row r="39" spans="1:7" ht="15">
      <c r="A39" s="1"/>
      <c r="B39" s="69"/>
      <c r="C39" s="69"/>
      <c r="D39" s="69"/>
      <c r="E39" s="69"/>
      <c r="F39" s="62"/>
      <c r="G39" s="58"/>
    </row>
    <row r="40" spans="1:7" ht="15">
      <c r="A40" s="1"/>
      <c r="B40" s="45" t="s">
        <v>99</v>
      </c>
      <c r="C40" s="46"/>
      <c r="D40" s="46"/>
      <c r="E40" s="45"/>
      <c r="F40" s="45"/>
      <c r="G40" s="23"/>
    </row>
    <row r="41" spans="1:7" ht="15">
      <c r="A41" s="1"/>
      <c r="B41" s="45" t="s">
        <v>100</v>
      </c>
      <c r="C41" s="48"/>
      <c r="D41" s="45"/>
      <c r="E41" s="45"/>
      <c r="F41" s="45"/>
      <c r="G41" s="23"/>
    </row>
    <row r="42" spans="1:7" ht="15">
      <c r="A42" s="1"/>
      <c r="B42" s="45" t="s">
        <v>101</v>
      </c>
      <c r="C42" s="49"/>
      <c r="D42" s="45"/>
      <c r="E42" s="45"/>
      <c r="F42" s="45"/>
      <c r="G42" s="23"/>
    </row>
    <row r="43" spans="1:7" ht="15">
      <c r="A43" s="1"/>
      <c r="B43" s="45" t="s">
        <v>102</v>
      </c>
      <c r="C43" s="48"/>
      <c r="D43" s="45"/>
      <c r="E43" s="45"/>
      <c r="F43" s="45"/>
      <c r="G43" s="23"/>
    </row>
    <row r="44" ht="12.75">
      <c r="G44" s="59"/>
    </row>
    <row r="45" ht="12.75">
      <c r="G45" s="59"/>
    </row>
    <row r="46" ht="12.75">
      <c r="G46" s="59"/>
    </row>
    <row r="47" ht="12.75">
      <c r="G47" s="59"/>
    </row>
    <row r="48" spans="2:7" ht="12.75">
      <c r="B48" s="2" t="s">
        <v>13</v>
      </c>
      <c r="C48" s="2" t="s">
        <v>14</v>
      </c>
      <c r="D48" s="2" t="s">
        <v>15</v>
      </c>
      <c r="G48" s="59"/>
    </row>
    <row r="49" spans="2:7" ht="12.75">
      <c r="B49" s="2" t="s">
        <v>16</v>
      </c>
      <c r="G49" s="59"/>
    </row>
    <row r="50" spans="2:7" ht="12.75">
      <c r="B50" s="2" t="s">
        <v>17</v>
      </c>
      <c r="G50" s="59"/>
    </row>
    <row r="51" spans="2:7" ht="12.75">
      <c r="B51" s="2" t="s">
        <v>18</v>
      </c>
      <c r="C51" s="2" t="s">
        <v>19</v>
      </c>
      <c r="D51" s="2" t="s">
        <v>20</v>
      </c>
      <c r="G51" s="59"/>
    </row>
    <row r="52" spans="2:7" ht="12.75">
      <c r="B52" s="2" t="s">
        <v>21</v>
      </c>
      <c r="G52" s="59"/>
    </row>
    <row r="53" spans="2:7" ht="12.75">
      <c r="B53" s="2" t="s">
        <v>22</v>
      </c>
      <c r="C53" s="2" t="s">
        <v>23</v>
      </c>
      <c r="D53" s="2" t="s">
        <v>24</v>
      </c>
      <c r="G53" s="59"/>
    </row>
    <row r="54" spans="2:7" ht="12.75">
      <c r="B54" s="2" t="s">
        <v>25</v>
      </c>
      <c r="C54" s="2" t="s">
        <v>26</v>
      </c>
      <c r="D54" s="2" t="s">
        <v>27</v>
      </c>
      <c r="G54" s="59"/>
    </row>
    <row r="55" spans="2:7" ht="12.75">
      <c r="B55" s="2" t="s">
        <v>28</v>
      </c>
      <c r="G55" s="59"/>
    </row>
    <row r="56" spans="2:7" ht="12.75">
      <c r="B56" s="2" t="s">
        <v>29</v>
      </c>
      <c r="C56" s="2" t="s">
        <v>30</v>
      </c>
      <c r="D56" s="2" t="s">
        <v>31</v>
      </c>
      <c r="G56" s="59"/>
    </row>
    <row r="57" spans="2:4" ht="12.75">
      <c r="B57" s="2" t="s">
        <v>32</v>
      </c>
      <c r="C57" s="2" t="s">
        <v>33</v>
      </c>
      <c r="D57" s="2" t="s">
        <v>34</v>
      </c>
    </row>
    <row r="58" spans="2:4" ht="12.75">
      <c r="B58" s="2" t="s">
        <v>35</v>
      </c>
      <c r="C58" s="2" t="s">
        <v>36</v>
      </c>
      <c r="D58" s="2" t="s">
        <v>37</v>
      </c>
    </row>
    <row r="59" spans="2:4" ht="12.75">
      <c r="B59" s="2" t="s">
        <v>38</v>
      </c>
      <c r="C59" s="2" t="s">
        <v>39</v>
      </c>
      <c r="D59" s="2" t="s">
        <v>40</v>
      </c>
    </row>
    <row r="60" spans="2:4" ht="12.75">
      <c r="B60" s="2" t="s">
        <v>41</v>
      </c>
      <c r="C60" s="2" t="s">
        <v>42</v>
      </c>
      <c r="D60" s="2" t="s">
        <v>43</v>
      </c>
    </row>
    <row r="61" spans="2:4" ht="12.75">
      <c r="B61" s="2" t="s">
        <v>44</v>
      </c>
      <c r="C61" s="2" t="s">
        <v>45</v>
      </c>
      <c r="D61" s="2" t="s">
        <v>46</v>
      </c>
    </row>
    <row r="62" spans="2:4" ht="12.75">
      <c r="B62" s="2" t="s">
        <v>47</v>
      </c>
      <c r="C62" s="2" t="s">
        <v>48</v>
      </c>
      <c r="D62" s="2" t="s">
        <v>49</v>
      </c>
    </row>
    <row r="63" spans="2:4" ht="12.75">
      <c r="B63" s="2" t="s">
        <v>50</v>
      </c>
      <c r="C63" s="2" t="s">
        <v>51</v>
      </c>
      <c r="D63" s="2" t="s">
        <v>52</v>
      </c>
    </row>
    <row r="64" spans="2:4" ht="12.75">
      <c r="B64" s="2" t="s">
        <v>53</v>
      </c>
      <c r="C64" s="2" t="s">
        <v>54</v>
      </c>
      <c r="D64" s="2" t="s">
        <v>52</v>
      </c>
    </row>
    <row r="66" spans="2:4" ht="12.75">
      <c r="B66" s="2" t="s">
        <v>55</v>
      </c>
      <c r="C66" s="2" t="s">
        <v>14</v>
      </c>
      <c r="D66" s="2" t="s">
        <v>15</v>
      </c>
    </row>
    <row r="67" spans="2:4" ht="12.75">
      <c r="B67" s="2" t="s">
        <v>56</v>
      </c>
      <c r="C67" s="2" t="s">
        <v>57</v>
      </c>
      <c r="D67" s="2" t="s">
        <v>58</v>
      </c>
    </row>
    <row r="68" spans="2:4" ht="12.75">
      <c r="B68" s="2" t="s">
        <v>59</v>
      </c>
      <c r="C68" s="2" t="s">
        <v>60</v>
      </c>
      <c r="D68" s="2" t="s">
        <v>61</v>
      </c>
    </row>
    <row r="69" spans="2:4" ht="12.75">
      <c r="B69" s="2" t="s">
        <v>62</v>
      </c>
      <c r="C69" s="2" t="s">
        <v>63</v>
      </c>
      <c r="D69" s="2" t="s">
        <v>64</v>
      </c>
    </row>
    <row r="70" spans="2:4" ht="12.75">
      <c r="B70" s="2" t="s">
        <v>65</v>
      </c>
      <c r="C70" s="2" t="s">
        <v>66</v>
      </c>
      <c r="D70" s="2" t="s">
        <v>67</v>
      </c>
    </row>
    <row r="71" spans="2:4" ht="12.75">
      <c r="B71" s="2" t="s">
        <v>68</v>
      </c>
      <c r="C71" s="2" t="s">
        <v>69</v>
      </c>
      <c r="D71" s="2" t="s">
        <v>70</v>
      </c>
    </row>
    <row r="72" spans="2:4" ht="12.75">
      <c r="B72" s="2" t="s">
        <v>71</v>
      </c>
      <c r="C72" s="2" t="s">
        <v>72</v>
      </c>
      <c r="D72" s="2" t="s">
        <v>73</v>
      </c>
    </row>
    <row r="73" spans="2:4" ht="12.75">
      <c r="B73" s="2" t="s">
        <v>74</v>
      </c>
      <c r="C73" s="2" t="s">
        <v>75</v>
      </c>
      <c r="D73" s="2" t="s">
        <v>76</v>
      </c>
    </row>
    <row r="74" spans="2:4" ht="12.75">
      <c r="B74" s="2" t="s">
        <v>77</v>
      </c>
      <c r="C74" s="2" t="s">
        <v>78</v>
      </c>
      <c r="D74" s="2" t="s">
        <v>79</v>
      </c>
    </row>
    <row r="75" spans="2:4" ht="12.75">
      <c r="B75" s="2" t="s">
        <v>80</v>
      </c>
      <c r="C75" s="2" t="s">
        <v>81</v>
      </c>
      <c r="D75" s="2" t="s">
        <v>82</v>
      </c>
    </row>
    <row r="76" spans="2:4" ht="12.75">
      <c r="B76" s="2" t="s">
        <v>83</v>
      </c>
      <c r="C76" s="2" t="s">
        <v>84</v>
      </c>
      <c r="D76" s="2" t="s">
        <v>85</v>
      </c>
    </row>
    <row r="77" spans="2:4" ht="12.75">
      <c r="B77" s="2" t="s">
        <v>86</v>
      </c>
      <c r="C77" s="2" t="s">
        <v>87</v>
      </c>
      <c r="D77" s="2" t="s">
        <v>88</v>
      </c>
    </row>
    <row r="78" spans="2:4" ht="12.75">
      <c r="B78" s="2" t="s">
        <v>89</v>
      </c>
      <c r="C78" s="2" t="s">
        <v>90</v>
      </c>
      <c r="D78" s="2" t="s">
        <v>91</v>
      </c>
    </row>
    <row r="79" spans="2:4" ht="12.75">
      <c r="B79" s="2" t="s">
        <v>92</v>
      </c>
      <c r="C79" s="2" t="s">
        <v>93</v>
      </c>
      <c r="D79" s="2" t="s">
        <v>94</v>
      </c>
    </row>
  </sheetData>
  <mergeCells count="8">
    <mergeCell ref="B38:E38"/>
    <mergeCell ref="B39:E39"/>
    <mergeCell ref="B1:E2"/>
    <mergeCell ref="B3:E3"/>
    <mergeCell ref="B4:E4"/>
    <mergeCell ref="B5:E5"/>
    <mergeCell ref="B10:E10"/>
    <mergeCell ref="B37:E37"/>
  </mergeCells>
  <dataValidations count="2">
    <dataValidation type="list" allowBlank="1" showInputMessage="1" showErrorMessage="1" sqref="B14:B19">
      <formula1>$B$49:$B$64</formula1>
    </dataValidation>
    <dataValidation type="list" allowBlank="1" showInputMessage="1" showErrorMessage="1" sqref="B22:B28">
      <formula1>$B$67:$B$79</formula1>
    </dataValidation>
  </dataValidations>
  <printOptions/>
  <pageMargins left="0.75" right="0.75" top="1" bottom="1" header="0.5" footer="0.5"/>
  <pageSetup fitToHeight="1" fitToWidth="1" horizontalDpi="600" verticalDpi="600" orientation="portrait" scale="73"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04C5953A52F714F9FF6B1AB7ED89B14" ma:contentTypeVersion="13" ma:contentTypeDescription="Create a new document." ma:contentTypeScope="" ma:versionID="941fb94e12900707e296fc59fe020097">
  <xsd:schema xmlns:xsd="http://www.w3.org/2001/XMLSchema" xmlns:xs="http://www.w3.org/2001/XMLSchema" xmlns:p="http://schemas.microsoft.com/office/2006/metadata/properties" xmlns:ns3="e74fb326-ce65-471f-9abc-59cf92e8be8d" xmlns:ns4="5d85fe9c-fff8-4203-9d5e-66aa338a808b" targetNamespace="http://schemas.microsoft.com/office/2006/metadata/properties" ma:root="true" ma:fieldsID="76caf3bd045e2915aa29f77ae82423c0" ns3:_="" ns4:_="">
    <xsd:import namespace="e74fb326-ce65-471f-9abc-59cf92e8be8d"/>
    <xsd:import namespace="5d85fe9c-fff8-4203-9d5e-66aa338a808b"/>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3:SharedWithDetails" minOccurs="0"/>
                <xsd:element ref="ns3:SharingHintHash"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fb326-ce65-471f-9abc-59cf92e8b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5fe9c-fff8-4203-9d5e-66aa338a80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2.xml><?xml version="1.0" encoding="utf-8"?>
<ds:datastoreItem xmlns:ds="http://schemas.openxmlformats.org/officeDocument/2006/customXml" ds:itemID="{83BABA13-11E0-45F6-971F-EB8C7A186A94}">
  <ds:schemaRefs>
    <ds:schemaRef ds:uri="http://purl.org/dc/terms/"/>
    <ds:schemaRef ds:uri="http://schemas.openxmlformats.org/package/2006/metadata/core-properties"/>
    <ds:schemaRef ds:uri="5d85fe9c-fff8-4203-9d5e-66aa338a808b"/>
    <ds:schemaRef ds:uri="http://schemas.microsoft.com/office/2006/documentManagement/types"/>
    <ds:schemaRef ds:uri="http://schemas.microsoft.com/office/infopath/2007/PartnerControls"/>
    <ds:schemaRef ds:uri="http://purl.org/dc/elements/1.1/"/>
    <ds:schemaRef ds:uri="http://schemas.microsoft.com/office/2006/metadata/properties"/>
    <ds:schemaRef ds:uri="e74fb326-ce65-471f-9abc-59cf92e8be8d"/>
    <ds:schemaRef ds:uri="http://www.w3.org/XML/1998/namespace"/>
    <ds:schemaRef ds:uri="http://purl.org/dc/dcmitype/"/>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4.xml><?xml version="1.0" encoding="utf-8"?>
<ds:datastoreItem xmlns:ds="http://schemas.openxmlformats.org/officeDocument/2006/customXml" ds:itemID="{044025C7-22B2-4D87-83F4-B8F0E4EA0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fb326-ce65-471f-9abc-59cf92e8be8d"/>
    <ds:schemaRef ds:uri="5d85fe9c-fff8-4203-9d5e-66aa338a8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dcterms:created xsi:type="dcterms:W3CDTF">1999-06-02T23:29:55Z</dcterms:created>
  <dcterms:modified xsi:type="dcterms:W3CDTF">2020-04-23T16:56:04Z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0x010100804C5953A52F714F9FF6B1AB7ED89B14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Order">
    <vt:r8>42400</vt:r8>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ies>
</file>