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0392" windowHeight="5640" tabRatio="945"/>
  </bookViews>
  <sheets>
    <sheet name="Financial Plan" sheetId="9" r:id="rId1"/>
  </sheets>
  <definedNames>
    <definedName name="Appro">#REF!</definedName>
    <definedName name="Carryover">#REF!</definedName>
    <definedName name="FirstQOO">#REF!</definedName>
    <definedName name="Footnote">#REF!</definedName>
    <definedName name="FourthQOO">#REF!</definedName>
    <definedName name="Other">#REF!</definedName>
    <definedName name="_xlnm.Print_Area" localSheetId="0">'Financial Plan'!$A$2:$G$35</definedName>
    <definedName name="SecondQOO">#REF!</definedName>
    <definedName name="Table">#REF!</definedName>
    <definedName name="ThirdQOO">#REF!</definedName>
  </definedNames>
  <calcPr calcId="125725"/>
</workbook>
</file>

<file path=xl/calcChain.xml><?xml version="1.0" encoding="utf-8"?>
<calcChain xmlns="http://schemas.openxmlformats.org/spreadsheetml/2006/main">
  <c r="F25" i="9"/>
  <c r="E10"/>
  <c r="D10"/>
  <c r="B11"/>
  <c r="B10"/>
  <c r="B21"/>
  <c r="B16"/>
  <c r="C25"/>
  <c r="E12"/>
  <c r="E16"/>
  <c r="E21"/>
  <c r="D21"/>
  <c r="C21"/>
  <c r="D16"/>
  <c r="C16"/>
  <c r="F23"/>
  <c r="F28" l="1"/>
  <c r="F27"/>
  <c r="F26"/>
  <c r="F22"/>
  <c r="F21"/>
  <c r="F20"/>
  <c r="F15"/>
  <c r="F9"/>
  <c r="B14"/>
  <c r="E24"/>
  <c r="D24"/>
  <c r="C24"/>
  <c r="B24"/>
  <c r="B18"/>
  <c r="E14"/>
  <c r="E18"/>
  <c r="E29"/>
  <c r="D14"/>
  <c r="D18"/>
  <c r="D29"/>
  <c r="C14"/>
  <c r="C18"/>
  <c r="C29"/>
  <c r="B29"/>
  <c r="F17"/>
  <c r="F16"/>
  <c r="F10"/>
  <c r="F14" s="1"/>
  <c r="F12"/>
  <c r="F13"/>
  <c r="B25" l="1"/>
  <c r="D8" s="1"/>
  <c r="D25" s="1"/>
  <c r="F24"/>
  <c r="C30"/>
  <c r="F29"/>
  <c r="F30" s="1"/>
  <c r="F18"/>
  <c r="F19" s="1"/>
  <c r="E8" l="1"/>
  <c r="E25" s="1"/>
  <c r="E30" s="1"/>
  <c r="D30"/>
  <c r="B30"/>
  <c r="F8" l="1"/>
</calcChain>
</file>

<file path=xl/sharedStrings.xml><?xml version="1.0" encoding="utf-8"?>
<sst xmlns="http://schemas.openxmlformats.org/spreadsheetml/2006/main" count="40" uniqueCount="40">
  <si>
    <t>Category</t>
  </si>
  <si>
    <t>Estimated-Adopted Change</t>
  </si>
  <si>
    <t>Explanation of Change</t>
  </si>
  <si>
    <t xml:space="preserve">Beginning Fund Balance </t>
  </si>
  <si>
    <t>Revenues</t>
  </si>
  <si>
    <t>Total Revenues</t>
  </si>
  <si>
    <t>Expenditures</t>
  </si>
  <si>
    <t>Total Expenditures</t>
  </si>
  <si>
    <t>Estimated Underexpenditures</t>
  </si>
  <si>
    <t>Other Fund Transactions</t>
  </si>
  <si>
    <t>Total Other Fund Transactions</t>
  </si>
  <si>
    <t>Ending Fund Balance</t>
  </si>
  <si>
    <t>Designations and Reserves</t>
  </si>
  <si>
    <t>Total Designations and Reserves</t>
  </si>
  <si>
    <t>Ending Undesignated Fund Balance</t>
  </si>
  <si>
    <t>Financial Plan Notes:</t>
  </si>
  <si>
    <t>Non-GF Financial Plan</t>
  </si>
  <si>
    <t xml:space="preserve">2012 Revised  </t>
  </si>
  <si>
    <t>2012 Estimated</t>
  </si>
  <si>
    <t>1st Omnibus</t>
  </si>
  <si>
    <r>
      <t xml:space="preserve">2011 Actual </t>
    </r>
    <r>
      <rPr>
        <b/>
        <vertAlign val="superscript"/>
        <sz val="12"/>
        <rFont val="Calibri"/>
        <family val="2"/>
        <scheme val="minor"/>
      </rPr>
      <t>1</t>
    </r>
  </si>
  <si>
    <r>
      <t>2012 Adopted</t>
    </r>
    <r>
      <rPr>
        <b/>
        <vertAlign val="superscript"/>
        <sz val="12"/>
        <rFont val="Calibri"/>
        <family val="2"/>
        <scheme val="minor"/>
      </rPr>
      <t>2</t>
    </r>
  </si>
  <si>
    <r>
      <t>Target Fund Balance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</si>
  <si>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2 </t>
    </r>
    <r>
      <rPr>
        <sz val="12"/>
        <rFont val="Calibri"/>
        <family val="2"/>
        <scheme val="minor"/>
      </rPr>
      <t>Adopted is taken from 2012 Adopted Budget Book.</t>
    </r>
  </si>
  <si>
    <r>
      <t xml:space="preserve">1 </t>
    </r>
    <r>
      <rPr>
        <sz val="12"/>
        <rFont val="Calibri"/>
        <family val="2"/>
        <scheme val="minor"/>
      </rPr>
      <t>Actuals are taken from ARMS 14th Month.</t>
    </r>
  </si>
  <si>
    <t>Fund Name:  Flood Control Contract Fund</t>
  </si>
  <si>
    <t>Prepared by:  Jennifer Lehman, Budget Analyst, PSB</t>
  </si>
  <si>
    <t>Date Prepared:  3/23/2012</t>
  </si>
  <si>
    <t>Fund Number: 000001561</t>
  </si>
  <si>
    <t xml:space="preserve">Flood District Levy - Operating </t>
  </si>
  <si>
    <t>Other Operating Revenues</t>
  </si>
  <si>
    <t>Capital Program Revenues</t>
  </si>
  <si>
    <t>Operating Expenses</t>
  </si>
  <si>
    <t>Capital Program Expenditures</t>
  </si>
  <si>
    <t>Capital Carryover Reinstatements</t>
  </si>
  <si>
    <t>Reinstating the remainder of 2011's capital budget.</t>
  </si>
  <si>
    <t>Reinstating the remainder of 2011's capital program revenues.</t>
  </si>
  <si>
    <r>
      <t>3</t>
    </r>
    <r>
      <rPr>
        <sz val="12"/>
        <rFont val="Calibri"/>
        <family val="2"/>
        <scheme val="minor"/>
      </rPr>
      <t xml:space="preserve"> As a reimbursable, contract fund, the Target Fund Balance is zero.</t>
    </r>
  </si>
  <si>
    <t>Due to the timing of reimbursements from the District, the fund has a beginning fund balance.</t>
  </si>
  <si>
    <t>Revenues are reduced to bring the ending fund balance to zero.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</si>
</sst>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7" fontId="6" fillId="0" borderId="0"/>
  </cellStyleXfs>
  <cellXfs count="117">
    <xf numFmtId="0" fontId="0" fillId="0" borderId="0" xfId="0"/>
    <xf numFmtId="0" fontId="0" fillId="0" borderId="0" xfId="0" applyBorder="1"/>
    <xf numFmtId="37" fontId="4" fillId="0" borderId="0" xfId="2" applyFont="1" applyBorder="1" applyAlignment="1">
      <alignment horizontal="centerContinuous" wrapText="1"/>
    </xf>
    <xf numFmtId="37" fontId="7" fillId="0" borderId="0" xfId="2" applyFont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37" fontId="6" fillId="0" borderId="0" xfId="2" applyFont="1" applyBorder="1" applyAlignment="1">
      <alignment horizontal="centerContinuous" wrapText="1"/>
    </xf>
    <xf numFmtId="0" fontId="0" fillId="2" borderId="0" xfId="0" applyFill="1" applyBorder="1" applyAlignment="1">
      <alignment horizontal="centerContinuous"/>
    </xf>
    <xf numFmtId="0" fontId="0" fillId="2" borderId="0" xfId="0" applyFill="1" applyAlignment="1"/>
    <xf numFmtId="0" fontId="0" fillId="2" borderId="0" xfId="0" applyFill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left"/>
    </xf>
    <xf numFmtId="37" fontId="9" fillId="0" borderId="0" xfId="2" applyFont="1" applyBorder="1" applyAlignment="1">
      <alignment horizontal="centerContinuous" wrapText="1"/>
    </xf>
    <xf numFmtId="37" fontId="3" fillId="2" borderId="0" xfId="2" applyFont="1" applyFill="1" applyAlignment="1">
      <alignment horizontal="center" wrapText="1"/>
    </xf>
    <xf numFmtId="0" fontId="5" fillId="2" borderId="0" xfId="0" applyFont="1" applyFill="1"/>
    <xf numFmtId="164" fontId="8" fillId="0" borderId="0" xfId="1" applyNumberFormat="1" applyFont="1" applyBorder="1"/>
    <xf numFmtId="164" fontId="8" fillId="0" borderId="0" xfId="1" applyNumberFormat="1" applyFont="1"/>
    <xf numFmtId="0" fontId="8" fillId="0" borderId="0" xfId="0" applyFont="1"/>
    <xf numFmtId="164" fontId="5" fillId="0" borderId="0" xfId="1" applyNumberFormat="1" applyFont="1" applyBorder="1"/>
    <xf numFmtId="164" fontId="5" fillId="0" borderId="0" xfId="1" applyNumberFormat="1" applyFont="1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164" fontId="5" fillId="0" borderId="0" xfId="1" applyNumberFormat="1" applyFont="1" applyFill="1" applyBorder="1"/>
    <xf numFmtId="164" fontId="8" fillId="0" borderId="0" xfId="1" applyNumberFormat="1" applyFont="1" applyFill="1" applyBorder="1"/>
    <xf numFmtId="164" fontId="5" fillId="0" borderId="0" xfId="1" applyNumberFormat="1" applyFont="1" applyAlignment="1">
      <alignment horizontal="right"/>
    </xf>
    <xf numFmtId="37" fontId="10" fillId="0" borderId="0" xfId="2" applyFont="1" applyBorder="1"/>
    <xf numFmtId="0" fontId="10" fillId="0" borderId="0" xfId="0" applyFont="1"/>
    <xf numFmtId="0" fontId="10" fillId="0" borderId="0" xfId="0" applyFont="1" applyBorder="1"/>
    <xf numFmtId="37" fontId="5" fillId="0" borderId="0" xfId="2" applyFont="1" applyBorder="1"/>
    <xf numFmtId="0" fontId="10" fillId="0" borderId="0" xfId="0" quotePrefix="1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7" fontId="13" fillId="0" borderId="0" xfId="2" applyFont="1" applyBorder="1"/>
    <xf numFmtId="37" fontId="12" fillId="0" borderId="0" xfId="2" applyFont="1" applyBorder="1"/>
    <xf numFmtId="0" fontId="12" fillId="0" borderId="0" xfId="0" applyFont="1"/>
    <xf numFmtId="0" fontId="15" fillId="2" borderId="0" xfId="0" applyFont="1" applyFill="1" applyBorder="1" applyAlignment="1">
      <alignment horizontal="left"/>
    </xf>
    <xf numFmtId="37" fontId="16" fillId="0" borderId="0" xfId="2" applyFont="1" applyBorder="1" applyAlignment="1">
      <alignment horizontal="center" wrapText="1"/>
    </xf>
    <xf numFmtId="0" fontId="15" fillId="2" borderId="0" xfId="0" applyFont="1" applyFill="1" applyBorder="1" applyAlignment="1">
      <alignment horizontal="centerContinuous"/>
    </xf>
    <xf numFmtId="37" fontId="15" fillId="0" borderId="0" xfId="2" applyFont="1" applyBorder="1" applyAlignment="1">
      <alignment horizontal="left" wrapText="1"/>
    </xf>
    <xf numFmtId="37" fontId="16" fillId="0" borderId="0" xfId="2" applyFont="1" applyBorder="1" applyAlignment="1">
      <alignment horizontal="left"/>
    </xf>
    <xf numFmtId="37" fontId="16" fillId="0" borderId="1" xfId="2" applyFont="1" applyBorder="1" applyAlignment="1">
      <alignment horizontal="left" wrapText="1"/>
    </xf>
    <xf numFmtId="37" fontId="17" fillId="0" borderId="0" xfId="2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37" fontId="15" fillId="0" borderId="0" xfId="2" applyFont="1" applyBorder="1" applyAlignment="1">
      <alignment horizontal="centerContinuous" wrapText="1"/>
    </xf>
    <xf numFmtId="0" fontId="15" fillId="0" borderId="0" xfId="0" applyFont="1" applyBorder="1"/>
    <xf numFmtId="37" fontId="16" fillId="2" borderId="2" xfId="2" applyFont="1" applyFill="1" applyBorder="1" applyAlignment="1" applyProtection="1">
      <alignment horizontal="left" wrapText="1"/>
    </xf>
    <xf numFmtId="37" fontId="16" fillId="2" borderId="3" xfId="2" applyFont="1" applyFill="1" applyBorder="1" applyAlignment="1">
      <alignment horizontal="center" wrapText="1"/>
    </xf>
    <xf numFmtId="37" fontId="16" fillId="2" borderId="4" xfId="2" applyFont="1" applyFill="1" applyBorder="1" applyAlignment="1">
      <alignment horizontal="center" wrapText="1"/>
    </xf>
    <xf numFmtId="37" fontId="16" fillId="2" borderId="5" xfId="2" applyFont="1" applyFill="1" applyBorder="1" applyAlignment="1">
      <alignment horizontal="center" wrapText="1"/>
    </xf>
    <xf numFmtId="37" fontId="16" fillId="2" borderId="6" xfId="2" applyFont="1" applyFill="1" applyBorder="1" applyAlignment="1">
      <alignment horizontal="center" wrapText="1"/>
    </xf>
    <xf numFmtId="37" fontId="16" fillId="2" borderId="7" xfId="2" applyFont="1" applyFill="1" applyBorder="1" applyAlignment="1">
      <alignment horizontal="center" wrapText="1"/>
    </xf>
    <xf numFmtId="37" fontId="16" fillId="2" borderId="2" xfId="2" applyFont="1" applyFill="1" applyBorder="1" applyAlignment="1">
      <alignment horizontal="center" wrapText="1"/>
    </xf>
    <xf numFmtId="164" fontId="16" fillId="0" borderId="4" xfId="1" applyNumberFormat="1" applyFont="1" applyFill="1" applyBorder="1" applyAlignment="1"/>
    <xf numFmtId="164" fontId="16" fillId="0" borderId="8" xfId="1" applyNumberFormat="1" applyFont="1" applyFill="1" applyBorder="1" applyAlignment="1"/>
    <xf numFmtId="37" fontId="16" fillId="0" borderId="10" xfId="2" applyFont="1" applyFill="1" applyBorder="1" applyAlignment="1">
      <alignment horizontal="left" vertical="center"/>
    </xf>
    <xf numFmtId="164" fontId="15" fillId="0" borderId="10" xfId="1" applyNumberFormat="1" applyFont="1" applyFill="1" applyBorder="1" applyAlignment="1">
      <alignment vertical="center"/>
    </xf>
    <xf numFmtId="164" fontId="15" fillId="0" borderId="11" xfId="1" applyNumberFormat="1" applyFont="1" applyFill="1" applyBorder="1" applyAlignment="1">
      <alignment vertical="center"/>
    </xf>
    <xf numFmtId="164" fontId="15" fillId="0" borderId="12" xfId="1" applyNumberFormat="1" applyFont="1" applyBorder="1" applyAlignment="1">
      <alignment vertical="center"/>
    </xf>
    <xf numFmtId="164" fontId="15" fillId="0" borderId="13" xfId="1" applyNumberFormat="1" applyFont="1" applyBorder="1" applyAlignment="1">
      <alignment vertical="center"/>
    </xf>
    <xf numFmtId="164" fontId="15" fillId="0" borderId="12" xfId="1" applyNumberFormat="1" applyFont="1" applyBorder="1" applyAlignment="1">
      <alignment vertical="center" wrapText="1"/>
    </xf>
    <xf numFmtId="37" fontId="15" fillId="0" borderId="10" xfId="2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vertical="center" wrapText="1"/>
    </xf>
    <xf numFmtId="37" fontId="16" fillId="0" borderId="2" xfId="2" applyFont="1" applyFill="1" applyBorder="1" applyAlignment="1">
      <alignment horizontal="left" vertical="center"/>
    </xf>
    <xf numFmtId="164" fontId="16" fillId="0" borderId="2" xfId="1" applyNumberFormat="1" applyFont="1" applyFill="1" applyBorder="1" applyAlignment="1">
      <alignment vertical="center"/>
    </xf>
    <xf numFmtId="164" fontId="16" fillId="0" borderId="2" xfId="1" applyNumberFormat="1" applyFont="1" applyBorder="1" applyAlignment="1">
      <alignment vertical="center" wrapText="1"/>
    </xf>
    <xf numFmtId="164" fontId="15" fillId="0" borderId="10" xfId="1" applyNumberFormat="1" applyFont="1" applyBorder="1" applyAlignment="1">
      <alignment vertical="center"/>
    </xf>
    <xf numFmtId="164" fontId="15" fillId="0" borderId="11" xfId="1" applyNumberFormat="1" applyFont="1" applyFill="1" applyBorder="1" applyAlignment="1">
      <alignment horizontal="center" vertical="center"/>
    </xf>
    <xf numFmtId="37" fontId="16" fillId="0" borderId="9" xfId="2" applyFont="1" applyFill="1" applyBorder="1" applyAlignment="1">
      <alignment horizontal="left" vertical="center"/>
    </xf>
    <xf numFmtId="164" fontId="16" fillId="0" borderId="9" xfId="1" applyNumberFormat="1" applyFont="1" applyFill="1" applyBorder="1" applyAlignment="1">
      <alignment vertical="center"/>
    </xf>
    <xf numFmtId="164" fontId="16" fillId="0" borderId="9" xfId="1" applyNumberFormat="1" applyFont="1" applyBorder="1" applyAlignment="1">
      <alignment vertical="center"/>
    </xf>
    <xf numFmtId="164" fontId="15" fillId="0" borderId="9" xfId="1" applyNumberFormat="1" applyFont="1" applyBorder="1" applyAlignment="1">
      <alignment vertical="center" wrapText="1"/>
    </xf>
    <xf numFmtId="164" fontId="15" fillId="3" borderId="2" xfId="1" quotePrefix="1" applyNumberFormat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vertical="center"/>
    </xf>
    <xf numFmtId="164" fontId="15" fillId="3" borderId="4" xfId="1" applyNumberFormat="1" applyFont="1" applyFill="1" applyBorder="1" applyAlignment="1">
      <alignment vertical="center"/>
    </xf>
    <xf numFmtId="164" fontId="15" fillId="0" borderId="7" xfId="1" applyNumberFormat="1" applyFont="1" applyBorder="1" applyAlignment="1">
      <alignment vertical="center"/>
    </xf>
    <xf numFmtId="164" fontId="15" fillId="0" borderId="2" xfId="1" applyNumberFormat="1" applyFont="1" applyBorder="1" applyAlignment="1">
      <alignment vertical="center" wrapText="1"/>
    </xf>
    <xf numFmtId="164" fontId="15" fillId="0" borderId="10" xfId="1" quotePrefix="1" applyNumberFormat="1" applyFont="1" applyFill="1" applyBorder="1" applyAlignment="1">
      <alignment vertical="center"/>
    </xf>
    <xf numFmtId="164" fontId="15" fillId="0" borderId="2" xfId="1" quotePrefix="1" applyNumberFormat="1" applyFont="1" applyFill="1" applyBorder="1" applyAlignment="1">
      <alignment vertical="center"/>
    </xf>
    <xf numFmtId="164" fontId="15" fillId="0" borderId="4" xfId="1" quotePrefix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164" fontId="16" fillId="0" borderId="10" xfId="1" applyNumberFormat="1" applyFont="1" applyFill="1" applyBorder="1" applyAlignment="1">
      <alignment vertical="center"/>
    </xf>
    <xf numFmtId="164" fontId="16" fillId="0" borderId="11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6" fillId="0" borderId="4" xfId="1" applyNumberFormat="1" applyFont="1" applyFill="1" applyBorder="1" applyAlignment="1">
      <alignment vertical="center"/>
    </xf>
    <xf numFmtId="37" fontId="16" fillId="0" borderId="14" xfId="2" quotePrefix="1" applyFont="1" applyFill="1" applyBorder="1" applyAlignment="1">
      <alignment horizontal="left" vertical="center"/>
    </xf>
    <xf numFmtId="37" fontId="16" fillId="0" borderId="0" xfId="2" applyFont="1" applyAlignment="1">
      <alignment horizontal="left"/>
    </xf>
    <xf numFmtId="37" fontId="15" fillId="0" borderId="0" xfId="2" applyFont="1" applyBorder="1"/>
    <xf numFmtId="37" fontId="16" fillId="0" borderId="0" xfId="2" applyFont="1" applyBorder="1"/>
    <xf numFmtId="0" fontId="15" fillId="0" borderId="0" xfId="0" applyFont="1"/>
    <xf numFmtId="0" fontId="19" fillId="0" borderId="0" xfId="0" applyFont="1"/>
    <xf numFmtId="37" fontId="16" fillId="0" borderId="0" xfId="2" quotePrefix="1" applyFont="1" applyBorder="1" applyAlignment="1">
      <alignment horizontal="left"/>
    </xf>
    <xf numFmtId="37" fontId="19" fillId="0" borderId="0" xfId="2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164" fontId="15" fillId="0" borderId="14" xfId="1" applyNumberFormat="1" applyFont="1" applyFill="1" applyBorder="1" applyAlignment="1">
      <alignment vertical="center"/>
    </xf>
    <xf numFmtId="164" fontId="15" fillId="0" borderId="15" xfId="1" applyNumberFormat="1" applyFont="1" applyBorder="1" applyAlignment="1">
      <alignment horizontal="right" vertical="center"/>
    </xf>
    <xf numFmtId="164" fontId="15" fillId="0" borderId="14" xfId="1" applyNumberFormat="1" applyFont="1" applyBorder="1" applyAlignment="1">
      <alignment horizontal="right" vertical="center" wrapText="1"/>
    </xf>
    <xf numFmtId="2" fontId="1" fillId="0" borderId="10" xfId="1" applyNumberFormat="1" applyFont="1" applyFill="1" applyBorder="1" applyAlignment="1">
      <alignment horizontal="left"/>
    </xf>
    <xf numFmtId="164" fontId="1" fillId="0" borderId="10" xfId="1" applyNumberFormat="1" applyFont="1" applyFill="1" applyBorder="1"/>
    <xf numFmtId="164" fontId="20" fillId="0" borderId="2" xfId="1" applyNumberFormat="1" applyFont="1" applyFill="1" applyBorder="1"/>
    <xf numFmtId="164" fontId="15" fillId="0" borderId="12" xfId="1" applyNumberFormat="1" applyFont="1" applyFill="1" applyBorder="1" applyAlignment="1">
      <alignment vertical="center"/>
    </xf>
    <xf numFmtId="164" fontId="15" fillId="0" borderId="9" xfId="1" applyNumberFormat="1" applyFont="1" applyFill="1" applyBorder="1" applyAlignment="1">
      <alignment vertical="center"/>
    </xf>
    <xf numFmtId="164" fontId="16" fillId="0" borderId="2" xfId="1" applyNumberFormat="1" applyFont="1" applyFill="1" applyBorder="1" applyAlignment="1"/>
    <xf numFmtId="0" fontId="15" fillId="0" borderId="10" xfId="1" applyNumberFormat="1" applyFont="1" applyBorder="1" applyAlignment="1">
      <alignment horizontal="left" vertical="center" wrapText="1"/>
    </xf>
    <xf numFmtId="2" fontId="1" fillId="0" borderId="10" xfId="1" applyNumberFormat="1" applyFont="1" applyFill="1" applyBorder="1" applyAlignment="1">
      <alignment horizontal="left" vertical="center"/>
    </xf>
    <xf numFmtId="3" fontId="21" fillId="0" borderId="2" xfId="0" applyNumberFormat="1" applyFont="1" applyBorder="1"/>
    <xf numFmtId="2" fontId="1" fillId="0" borderId="10" xfId="1" applyNumberFormat="1" applyFont="1" applyFill="1" applyBorder="1" applyAlignment="1">
      <alignment horizontal="left" vertical="center" wrapText="1"/>
    </xf>
    <xf numFmtId="37" fontId="14" fillId="0" borderId="0" xfId="2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_AIRPLAN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35"/>
  <sheetViews>
    <sheetView tabSelected="1" zoomScale="75" workbookViewId="0">
      <selection activeCell="F26" sqref="F26"/>
    </sheetView>
  </sheetViews>
  <sheetFormatPr defaultRowHeight="13.2"/>
  <cols>
    <col min="1" max="1" width="43.6640625" style="35" customWidth="1"/>
    <col min="2" max="2" width="16.33203125" style="4" customWidth="1"/>
    <col min="3" max="3" width="16.6640625" style="12" customWidth="1"/>
    <col min="4" max="4" width="16.33203125" style="4" customWidth="1"/>
    <col min="5" max="5" width="16.6640625" style="4" customWidth="1"/>
    <col min="6" max="6" width="17.6640625" style="4" customWidth="1"/>
    <col min="7" max="7" width="32.44140625" style="1" customWidth="1"/>
    <col min="8" max="8" width="8.88671875" style="1" customWidth="1"/>
  </cols>
  <sheetData>
    <row r="1" spans="1:20" ht="20.399999999999999">
      <c r="A1" s="2"/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</row>
    <row r="2" spans="1:20" s="1" customFormat="1" ht="19.95" customHeight="1">
      <c r="A2" s="116" t="s">
        <v>16</v>
      </c>
      <c r="B2" s="116"/>
      <c r="C2" s="116"/>
      <c r="D2" s="116"/>
      <c r="E2" s="116"/>
      <c r="F2" s="116"/>
      <c r="G2" s="116"/>
      <c r="H2" s="7"/>
    </row>
    <row r="3" spans="1:20" s="1" customFormat="1" ht="19.95" customHeight="1">
      <c r="A3" s="44" t="s">
        <v>25</v>
      </c>
      <c r="B3" s="45"/>
      <c r="C3" s="45"/>
      <c r="D3" s="45"/>
      <c r="E3" s="45"/>
      <c r="F3" s="45"/>
      <c r="G3" s="45"/>
      <c r="H3" s="7"/>
    </row>
    <row r="4" spans="1:20" s="11" customFormat="1" ht="15.6">
      <c r="A4" s="44" t="s">
        <v>28</v>
      </c>
      <c r="B4" s="46"/>
      <c r="C4" s="46"/>
      <c r="D4" s="46"/>
      <c r="E4" s="46"/>
      <c r="F4" s="46"/>
      <c r="G4" s="47" t="s">
        <v>19</v>
      </c>
      <c r="H4" s="8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</row>
    <row r="5" spans="1:20" s="11" customFormat="1" ht="15.6">
      <c r="A5" s="44" t="s">
        <v>26</v>
      </c>
      <c r="B5" s="46"/>
      <c r="C5" s="46"/>
      <c r="D5" s="46"/>
      <c r="E5" s="46"/>
      <c r="F5" s="48"/>
      <c r="G5" s="47" t="s">
        <v>27</v>
      </c>
      <c r="H5" s="8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</row>
    <row r="6" spans="1:20" ht="9.6" customHeight="1">
      <c r="A6" s="49"/>
      <c r="B6" s="50"/>
      <c r="C6" s="51"/>
      <c r="D6" s="52"/>
      <c r="E6" s="53"/>
      <c r="F6" s="53"/>
      <c r="G6" s="54"/>
      <c r="H6" s="13"/>
    </row>
    <row r="7" spans="1:20" s="15" customFormat="1" ht="33" customHeight="1">
      <c r="A7" s="55" t="s">
        <v>0</v>
      </c>
      <c r="B7" s="56" t="s">
        <v>20</v>
      </c>
      <c r="C7" s="57" t="s">
        <v>21</v>
      </c>
      <c r="D7" s="58" t="s">
        <v>17</v>
      </c>
      <c r="E7" s="59" t="s">
        <v>18</v>
      </c>
      <c r="F7" s="60" t="s">
        <v>1</v>
      </c>
      <c r="G7" s="61" t="s">
        <v>2</v>
      </c>
      <c r="H7" s="14"/>
    </row>
    <row r="8" spans="1:20" s="18" customFormat="1" ht="62.4">
      <c r="A8" s="72" t="s">
        <v>3</v>
      </c>
      <c r="B8" s="114">
        <v>522767</v>
      </c>
      <c r="C8" s="108">
        <v>0</v>
      </c>
      <c r="D8" s="62">
        <f>B25</f>
        <v>483447</v>
      </c>
      <c r="E8" s="111">
        <f>B25</f>
        <v>483447</v>
      </c>
      <c r="F8" s="63">
        <f t="shared" ref="F8:F9" si="0">+E8-C8</f>
        <v>483447</v>
      </c>
      <c r="G8" s="112" t="s">
        <v>38</v>
      </c>
      <c r="H8" s="16"/>
      <c r="I8" s="17"/>
    </row>
    <row r="9" spans="1:20" s="21" customFormat="1" ht="15.6">
      <c r="A9" s="64" t="s">
        <v>4</v>
      </c>
      <c r="B9" s="65"/>
      <c r="C9" s="109"/>
      <c r="D9" s="66"/>
      <c r="E9" s="67"/>
      <c r="F9" s="68">
        <f t="shared" si="0"/>
        <v>0</v>
      </c>
      <c r="G9" s="69"/>
      <c r="H9" s="19"/>
      <c r="I9" s="20"/>
    </row>
    <row r="10" spans="1:20" s="21" customFormat="1" ht="47.25" customHeight="1">
      <c r="A10" s="113" t="s">
        <v>29</v>
      </c>
      <c r="B10" s="65">
        <f>5582242+45359</f>
        <v>5627601</v>
      </c>
      <c r="C10" s="107">
        <v>8318689</v>
      </c>
      <c r="D10" s="107">
        <f>8318689-483447</f>
        <v>7835242</v>
      </c>
      <c r="E10" s="107">
        <f>8318689-483447</f>
        <v>7835242</v>
      </c>
      <c r="F10" s="68">
        <f>+E10-C10</f>
        <v>-483447</v>
      </c>
      <c r="G10" s="71" t="s">
        <v>39</v>
      </c>
      <c r="H10" s="19"/>
      <c r="I10" s="20"/>
    </row>
    <row r="11" spans="1:20" s="21" customFormat="1" ht="15.6">
      <c r="A11" s="115" t="s">
        <v>30</v>
      </c>
      <c r="B11" s="65">
        <f>128573+36966+1000+1481+53798+79789+1000</f>
        <v>302607</v>
      </c>
      <c r="C11" s="107">
        <v>50000</v>
      </c>
      <c r="D11" s="107">
        <v>50000</v>
      </c>
      <c r="E11" s="107">
        <v>50000</v>
      </c>
      <c r="F11" s="68"/>
      <c r="G11" s="71"/>
      <c r="H11" s="19"/>
      <c r="I11" s="20"/>
    </row>
    <row r="12" spans="1:20" s="21" customFormat="1" ht="46.8">
      <c r="A12" s="113" t="s">
        <v>31</v>
      </c>
      <c r="B12" s="65">
        <v>19580206</v>
      </c>
      <c r="C12" s="107">
        <v>30025046</v>
      </c>
      <c r="D12" s="107">
        <v>30025046</v>
      </c>
      <c r="E12" s="107">
        <f>30025046+45997847</f>
        <v>76022893</v>
      </c>
      <c r="F12" s="68">
        <f>+E12-C12</f>
        <v>45997847</v>
      </c>
      <c r="G12" s="112" t="s">
        <v>36</v>
      </c>
      <c r="H12" s="19"/>
      <c r="I12" s="20"/>
    </row>
    <row r="13" spans="1:20" s="21" customFormat="1" ht="15.6">
      <c r="A13" s="70"/>
      <c r="B13" s="65"/>
      <c r="C13" s="110"/>
      <c r="D13" s="66"/>
      <c r="E13" s="66"/>
      <c r="F13" s="68">
        <f>+E13-C13</f>
        <v>0</v>
      </c>
      <c r="G13" s="71"/>
      <c r="H13" s="19"/>
      <c r="I13" s="20"/>
    </row>
    <row r="14" spans="1:20" s="18" customFormat="1" ht="15.6">
      <c r="A14" s="72" t="s">
        <v>5</v>
      </c>
      <c r="B14" s="73">
        <f>SUM(B10:B13)</f>
        <v>25510414</v>
      </c>
      <c r="C14" s="73">
        <f>SUM(C10:C13)</f>
        <v>38393735</v>
      </c>
      <c r="D14" s="73">
        <f>SUM(D10:D13)</f>
        <v>37910288</v>
      </c>
      <c r="E14" s="73">
        <f>SUM(E10:E13)</f>
        <v>83908135</v>
      </c>
      <c r="F14" s="73">
        <f>SUM(F10:F13)</f>
        <v>45514400</v>
      </c>
      <c r="G14" s="74"/>
      <c r="H14" s="16"/>
      <c r="I14" s="17"/>
    </row>
    <row r="15" spans="1:20" s="21" customFormat="1" ht="15.6">
      <c r="A15" s="64" t="s">
        <v>6</v>
      </c>
      <c r="B15" s="65"/>
      <c r="C15" s="66"/>
      <c r="D15" s="66"/>
      <c r="E15" s="75"/>
      <c r="F15" s="68">
        <f t="shared" ref="F15" si="1">+E15-C15</f>
        <v>0</v>
      </c>
      <c r="G15" s="69"/>
      <c r="H15" s="19"/>
      <c r="I15" s="20"/>
    </row>
    <row r="16" spans="1:20" s="21" customFormat="1" ht="15.6">
      <c r="A16" s="106" t="s">
        <v>32</v>
      </c>
      <c r="B16" s="65">
        <f>-5969528</f>
        <v>-5969528</v>
      </c>
      <c r="C16" s="107">
        <f>-8418689+50000</f>
        <v>-8368689</v>
      </c>
      <c r="D16" s="107">
        <f>-8418689+50000</f>
        <v>-8368689</v>
      </c>
      <c r="E16" s="107">
        <f>-8418689+50000</f>
        <v>-8368689</v>
      </c>
      <c r="F16" s="68">
        <f>+E16-C16</f>
        <v>0</v>
      </c>
      <c r="G16" s="71"/>
      <c r="H16" s="19"/>
      <c r="I16" s="20"/>
    </row>
    <row r="17" spans="1:102" s="21" customFormat="1" ht="15.6">
      <c r="A17" s="70"/>
      <c r="B17" s="65"/>
      <c r="C17" s="76"/>
      <c r="D17" s="66"/>
      <c r="E17" s="66"/>
      <c r="F17" s="68">
        <f>+E17-C17</f>
        <v>0</v>
      </c>
      <c r="G17" s="71"/>
      <c r="H17" s="19"/>
      <c r="I17" s="20"/>
    </row>
    <row r="18" spans="1:102" s="18" customFormat="1" ht="15.6">
      <c r="A18" s="77" t="s">
        <v>7</v>
      </c>
      <c r="B18" s="78">
        <f>SUM(B16:B17)</f>
        <v>-5969528</v>
      </c>
      <c r="C18" s="78">
        <f>SUM(C16:C17)</f>
        <v>-8368689</v>
      </c>
      <c r="D18" s="78">
        <f>SUM(D16:D17)</f>
        <v>-8368689</v>
      </c>
      <c r="E18" s="78">
        <f>SUM(E16:E17)</f>
        <v>-8368689</v>
      </c>
      <c r="F18" s="79">
        <f>+E18-C18</f>
        <v>0</v>
      </c>
      <c r="G18" s="80"/>
      <c r="H18" s="16"/>
      <c r="I18" s="17"/>
    </row>
    <row r="19" spans="1:102" s="21" customFormat="1" ht="15.6">
      <c r="A19" s="72" t="s">
        <v>8</v>
      </c>
      <c r="B19" s="81"/>
      <c r="C19" s="82"/>
      <c r="D19" s="82"/>
      <c r="E19" s="83"/>
      <c r="F19" s="84">
        <f>SUM(F15:F18)</f>
        <v>0</v>
      </c>
      <c r="G19" s="85"/>
      <c r="H19" s="19"/>
      <c r="I19" s="20"/>
    </row>
    <row r="20" spans="1:102" s="21" customFormat="1" ht="15.6">
      <c r="A20" s="64" t="s">
        <v>9</v>
      </c>
      <c r="B20" s="86"/>
      <c r="C20" s="65"/>
      <c r="D20" s="65"/>
      <c r="E20" s="65"/>
      <c r="F20" s="68">
        <f t="shared" ref="F20:F24" si="2">+E20-C20</f>
        <v>0</v>
      </c>
      <c r="G20" s="69"/>
      <c r="H20" s="19"/>
      <c r="I20" s="20"/>
    </row>
    <row r="21" spans="1:102" s="21" customFormat="1" ht="15.6">
      <c r="A21" s="106" t="s">
        <v>33</v>
      </c>
      <c r="B21" s="86">
        <f>-19580206</f>
        <v>-19580206</v>
      </c>
      <c r="C21" s="107">
        <f>-26355141-300000-3369905</f>
        <v>-30025046</v>
      </c>
      <c r="D21" s="107">
        <f>-26355141-300000-3369905</f>
        <v>-30025046</v>
      </c>
      <c r="E21" s="107">
        <f>-26355141-300000-3369905</f>
        <v>-30025046</v>
      </c>
      <c r="F21" s="68">
        <f t="shared" si="2"/>
        <v>0</v>
      </c>
      <c r="G21" s="71"/>
      <c r="H21" s="19"/>
      <c r="I21" s="20"/>
    </row>
    <row r="22" spans="1:102" s="21" customFormat="1" ht="31.2">
      <c r="A22" s="113" t="s">
        <v>34</v>
      </c>
      <c r="B22" s="86"/>
      <c r="C22" s="65"/>
      <c r="D22" s="65"/>
      <c r="E22" s="65">
        <v>-45997847</v>
      </c>
      <c r="F22" s="68">
        <f t="shared" si="2"/>
        <v>-45997847</v>
      </c>
      <c r="G22" s="112" t="s">
        <v>35</v>
      </c>
      <c r="H22" s="19"/>
      <c r="I22" s="20"/>
    </row>
    <row r="23" spans="1:102" s="21" customFormat="1" ht="15.6">
      <c r="A23" s="70"/>
      <c r="B23" s="65"/>
      <c r="C23" s="76"/>
      <c r="D23" s="66"/>
      <c r="E23" s="66"/>
      <c r="F23" s="68">
        <f>+E23-C23</f>
        <v>0</v>
      </c>
      <c r="G23" s="71"/>
      <c r="H23" s="19"/>
      <c r="I23" s="20"/>
    </row>
    <row r="24" spans="1:102" s="21" customFormat="1" ht="15.6">
      <c r="A24" s="64" t="s">
        <v>10</v>
      </c>
      <c r="B24" s="86">
        <f>SUM(B21:B22)</f>
        <v>-19580206</v>
      </c>
      <c r="C24" s="86">
        <f>SUM(C21:C22)</f>
        <v>-30025046</v>
      </c>
      <c r="D24" s="86">
        <f>SUM(D21:D22)</f>
        <v>-30025046</v>
      </c>
      <c r="E24" s="86">
        <f>SUM(E21:E22)</f>
        <v>-76022893</v>
      </c>
      <c r="F24" s="68">
        <f t="shared" si="2"/>
        <v>-45997847</v>
      </c>
      <c r="G24" s="71"/>
      <c r="H24" s="19"/>
      <c r="I24" s="20"/>
    </row>
    <row r="25" spans="1:102" s="23" customFormat="1" ht="15.6">
      <c r="A25" s="72" t="s">
        <v>11</v>
      </c>
      <c r="B25" s="87">
        <f>+B8+B14+B18+B19+B24</f>
        <v>483447</v>
      </c>
      <c r="C25" s="88">
        <f t="shared" ref="C25:D25" si="3">+C8+C14+C18+C19+C24</f>
        <v>0</v>
      </c>
      <c r="D25" s="88">
        <f t="shared" si="3"/>
        <v>0</v>
      </c>
      <c r="E25" s="88">
        <f>+E8+E14+E18+E19+E24</f>
        <v>0</v>
      </c>
      <c r="F25" s="84">
        <f>F24</f>
        <v>-45997847</v>
      </c>
      <c r="G25" s="85"/>
      <c r="H25" s="19"/>
      <c r="I25" s="19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</row>
    <row r="26" spans="1:102" s="21" customFormat="1" ht="15.6">
      <c r="A26" s="64" t="s">
        <v>12</v>
      </c>
      <c r="B26" s="65"/>
      <c r="C26" s="66"/>
      <c r="D26" s="66"/>
      <c r="E26" s="89"/>
      <c r="F26" s="68">
        <f t="shared" ref="F26:F29" si="4">+E26-C26</f>
        <v>0</v>
      </c>
      <c r="G26" s="69"/>
      <c r="H26" s="24"/>
      <c r="I26" s="20"/>
    </row>
    <row r="27" spans="1:102" s="21" customFormat="1" ht="15.6">
      <c r="A27" s="70"/>
      <c r="B27" s="65"/>
      <c r="C27" s="66"/>
      <c r="D27" s="66"/>
      <c r="E27" s="89"/>
      <c r="F27" s="68">
        <f t="shared" si="4"/>
        <v>0</v>
      </c>
      <c r="G27" s="71"/>
      <c r="H27" s="24"/>
      <c r="I27" s="20"/>
    </row>
    <row r="28" spans="1:102" s="21" customFormat="1" ht="15.6">
      <c r="A28" s="70"/>
      <c r="B28" s="65"/>
      <c r="C28" s="66"/>
      <c r="D28" s="66"/>
      <c r="E28" s="89"/>
      <c r="F28" s="68">
        <f t="shared" si="4"/>
        <v>0</v>
      </c>
      <c r="G28" s="71"/>
      <c r="H28" s="24"/>
      <c r="I28" s="20"/>
    </row>
    <row r="29" spans="1:102" s="18" customFormat="1" ht="15.6">
      <c r="A29" s="64" t="s">
        <v>13</v>
      </c>
      <c r="B29" s="90">
        <f>SUM(B26:B28)</f>
        <v>0</v>
      </c>
      <c r="C29" s="91">
        <f>SUM(C26:C28)</f>
        <v>0</v>
      </c>
      <c r="D29" s="91">
        <f>SUM(D26:D28)</f>
        <v>0</v>
      </c>
      <c r="E29" s="92">
        <f>SUM(E26:E28)</f>
        <v>0</v>
      </c>
      <c r="F29" s="68">
        <f t="shared" si="4"/>
        <v>0</v>
      </c>
      <c r="G29" s="71"/>
      <c r="H29" s="25"/>
      <c r="I29" s="17"/>
    </row>
    <row r="30" spans="1:102" s="18" customFormat="1" ht="15.6">
      <c r="A30" s="72" t="s">
        <v>14</v>
      </c>
      <c r="B30" s="73">
        <f>+B25+B29</f>
        <v>483447</v>
      </c>
      <c r="C30" s="93">
        <f>+C25+C29</f>
        <v>0</v>
      </c>
      <c r="D30" s="93">
        <f>+D25+D29</f>
        <v>0</v>
      </c>
      <c r="E30" s="93">
        <f>+E25+E29</f>
        <v>0</v>
      </c>
      <c r="F30" s="84">
        <f>SUM(F26:F29)</f>
        <v>0</v>
      </c>
      <c r="G30" s="85"/>
      <c r="H30" s="16"/>
      <c r="I30" s="17"/>
    </row>
    <row r="31" spans="1:102" s="21" customFormat="1" ht="18" thickBot="1">
      <c r="A31" s="94" t="s">
        <v>22</v>
      </c>
      <c r="B31" s="103">
        <v>0</v>
      </c>
      <c r="C31" s="103">
        <v>0</v>
      </c>
      <c r="D31" s="103">
        <v>0</v>
      </c>
      <c r="E31" s="103">
        <v>0</v>
      </c>
      <c r="F31" s="104"/>
      <c r="G31" s="105"/>
      <c r="H31" s="26"/>
      <c r="I31" s="20"/>
    </row>
    <row r="32" spans="1:102" s="28" customFormat="1" ht="16.2" customHeight="1">
      <c r="A32" s="95" t="s">
        <v>15</v>
      </c>
      <c r="B32" s="96"/>
      <c r="C32" s="97"/>
      <c r="D32" s="96"/>
      <c r="E32" s="96"/>
      <c r="F32" s="98"/>
      <c r="G32" s="96"/>
      <c r="H32" s="27"/>
    </row>
    <row r="33" spans="1:8" s="28" customFormat="1" ht="16.2" customHeight="1">
      <c r="A33" s="99" t="s">
        <v>24</v>
      </c>
      <c r="B33" s="54"/>
      <c r="C33" s="100"/>
      <c r="D33" s="54"/>
      <c r="E33" s="96"/>
      <c r="F33" s="96"/>
      <c r="G33" s="54"/>
      <c r="H33" s="29"/>
    </row>
    <row r="34" spans="1:8" s="28" customFormat="1" ht="16.2" customHeight="1">
      <c r="A34" s="101" t="s">
        <v>23</v>
      </c>
      <c r="B34" s="54"/>
      <c r="C34" s="102"/>
      <c r="D34" s="54"/>
      <c r="E34" s="96"/>
      <c r="F34" s="96"/>
      <c r="G34" s="54"/>
      <c r="H34" s="29"/>
    </row>
    <row r="35" spans="1:8" s="28" customFormat="1" ht="16.2" customHeight="1">
      <c r="A35" s="99" t="s">
        <v>37</v>
      </c>
      <c r="B35" s="96"/>
      <c r="C35" s="97"/>
      <c r="D35" s="96"/>
      <c r="E35" s="96"/>
      <c r="F35" s="96"/>
      <c r="G35" s="52"/>
      <c r="H35" s="29"/>
    </row>
    <row r="36" spans="1:8" s="21" customFormat="1" ht="16.2" customHeight="1">
      <c r="A36" s="43"/>
      <c r="B36" s="40"/>
      <c r="C36" s="41"/>
      <c r="D36" s="40"/>
      <c r="E36" s="42"/>
      <c r="F36" s="42"/>
      <c r="G36" s="42"/>
      <c r="H36" s="30"/>
    </row>
    <row r="37" spans="1:8" s="21" customFormat="1" ht="16.2" customHeight="1">
      <c r="A37" s="31"/>
      <c r="B37" s="32"/>
      <c r="C37" s="33"/>
      <c r="D37" s="32"/>
      <c r="E37" s="32"/>
      <c r="F37" s="32"/>
      <c r="G37" s="29"/>
      <c r="H37" s="22"/>
    </row>
    <row r="38" spans="1:8" s="21" customFormat="1" ht="16.2" customHeight="1">
      <c r="A38" s="34"/>
      <c r="B38" s="32"/>
      <c r="C38" s="33"/>
      <c r="D38" s="32"/>
      <c r="E38" s="32"/>
      <c r="F38" s="32"/>
      <c r="G38" s="29"/>
      <c r="H38" s="22"/>
    </row>
    <row r="39" spans="1:8" s="21" customFormat="1" ht="15" customHeight="1">
      <c r="A39" s="34"/>
      <c r="B39" s="32"/>
      <c r="C39" s="33"/>
      <c r="D39" s="32"/>
      <c r="E39" s="32"/>
      <c r="F39" s="32"/>
      <c r="G39" s="29"/>
      <c r="H39" s="22"/>
    </row>
    <row r="40" spans="1:8" s="21" customFormat="1" ht="15.6">
      <c r="A40" s="34"/>
      <c r="B40" s="32"/>
      <c r="C40" s="33"/>
      <c r="D40" s="32"/>
      <c r="E40" s="32"/>
      <c r="F40" s="32"/>
      <c r="G40" s="29"/>
      <c r="H40" s="22"/>
    </row>
    <row r="41" spans="1:8" s="21" customFormat="1" ht="15.6">
      <c r="A41" s="34"/>
      <c r="B41" s="32"/>
      <c r="C41" s="33"/>
      <c r="D41" s="32"/>
      <c r="E41" s="32"/>
      <c r="F41" s="32"/>
      <c r="G41" s="29"/>
      <c r="H41" s="22"/>
    </row>
    <row r="42" spans="1:8" s="21" customFormat="1" ht="15.6">
      <c r="A42" s="34"/>
      <c r="B42" s="32"/>
      <c r="C42" s="33"/>
      <c r="D42" s="32"/>
      <c r="E42" s="32"/>
      <c r="F42" s="32"/>
      <c r="G42" s="29"/>
      <c r="H42" s="22"/>
    </row>
    <row r="43" spans="1:8" ht="15">
      <c r="B43" s="36"/>
      <c r="C43" s="37"/>
      <c r="D43" s="36"/>
      <c r="E43" s="36"/>
      <c r="F43" s="36"/>
      <c r="G43" s="38"/>
      <c r="H43" s="39"/>
    </row>
    <row r="44" spans="1:8" ht="15">
      <c r="B44" s="36"/>
      <c r="C44" s="37"/>
      <c r="D44" s="36"/>
      <c r="E44" s="36"/>
      <c r="F44" s="36"/>
      <c r="G44" s="38"/>
      <c r="H44" s="39"/>
    </row>
    <row r="45" spans="1:8" ht="15">
      <c r="B45" s="36"/>
      <c r="C45" s="37"/>
      <c r="D45" s="36"/>
      <c r="E45" s="36"/>
      <c r="F45" s="36"/>
      <c r="G45" s="38"/>
      <c r="H45" s="39"/>
    </row>
    <row r="46" spans="1:8" ht="15">
      <c r="B46" s="36"/>
      <c r="C46" s="37"/>
      <c r="D46" s="36"/>
      <c r="E46" s="36"/>
      <c r="F46" s="36"/>
      <c r="G46" s="38"/>
      <c r="H46" s="39"/>
    </row>
    <row r="47" spans="1:8">
      <c r="G47" s="38"/>
    </row>
    <row r="48" spans="1:8">
      <c r="G48" s="38"/>
    </row>
    <row r="49" spans="7:7">
      <c r="G49" s="38"/>
    </row>
    <row r="50" spans="7:7">
      <c r="G50" s="38"/>
    </row>
    <row r="51" spans="7:7">
      <c r="G51" s="38"/>
    </row>
    <row r="52" spans="7:7">
      <c r="G52" s="38"/>
    </row>
    <row r="53" spans="7:7">
      <c r="G53" s="38"/>
    </row>
    <row r="54" spans="7:7">
      <c r="G54" s="38"/>
    </row>
    <row r="55" spans="7:7">
      <c r="G55" s="38"/>
    </row>
    <row r="56" spans="7:7">
      <c r="G56" s="38"/>
    </row>
    <row r="57" spans="7:7">
      <c r="G57" s="38"/>
    </row>
    <row r="58" spans="7:7">
      <c r="G58" s="38"/>
    </row>
    <row r="59" spans="7:7">
      <c r="G59" s="38"/>
    </row>
    <row r="60" spans="7:7">
      <c r="G60" s="38"/>
    </row>
    <row r="61" spans="7:7">
      <c r="G61" s="38"/>
    </row>
    <row r="62" spans="7:7">
      <c r="G62" s="38"/>
    </row>
    <row r="63" spans="7:7">
      <c r="G63" s="38"/>
    </row>
    <row r="64" spans="7:7">
      <c r="G64" s="38"/>
    </row>
    <row r="65" spans="7:7">
      <c r="G65" s="38"/>
    </row>
    <row r="66" spans="7:7">
      <c r="G66" s="38"/>
    </row>
    <row r="67" spans="7:7">
      <c r="G67" s="38"/>
    </row>
    <row r="68" spans="7:7">
      <c r="G68" s="38"/>
    </row>
    <row r="69" spans="7:7">
      <c r="G69" s="38"/>
    </row>
    <row r="70" spans="7:7">
      <c r="G70" s="38"/>
    </row>
    <row r="71" spans="7:7">
      <c r="G71" s="38"/>
    </row>
    <row r="72" spans="7:7">
      <c r="G72" s="38"/>
    </row>
    <row r="73" spans="7:7">
      <c r="G73" s="38"/>
    </row>
    <row r="74" spans="7:7">
      <c r="G74" s="38"/>
    </row>
    <row r="75" spans="7:7">
      <c r="G75" s="38"/>
    </row>
    <row r="76" spans="7:7">
      <c r="G76" s="38"/>
    </row>
    <row r="77" spans="7:7">
      <c r="G77" s="38"/>
    </row>
    <row r="78" spans="7:7">
      <c r="G78" s="38"/>
    </row>
    <row r="79" spans="7:7">
      <c r="G79" s="38"/>
    </row>
    <row r="80" spans="7:7">
      <c r="G80" s="38"/>
    </row>
    <row r="81" spans="7:7">
      <c r="G81" s="38"/>
    </row>
    <row r="82" spans="7:7">
      <c r="G82" s="38"/>
    </row>
    <row r="83" spans="7:7">
      <c r="G83" s="38"/>
    </row>
    <row r="84" spans="7:7">
      <c r="G84" s="38"/>
    </row>
    <row r="85" spans="7:7">
      <c r="G85" s="38"/>
    </row>
    <row r="86" spans="7:7">
      <c r="G86" s="38"/>
    </row>
    <row r="87" spans="7:7">
      <c r="G87" s="38"/>
    </row>
    <row r="88" spans="7:7">
      <c r="G88" s="38"/>
    </row>
    <row r="89" spans="7:7">
      <c r="G89" s="38"/>
    </row>
    <row r="90" spans="7:7">
      <c r="G90" s="38"/>
    </row>
    <row r="91" spans="7:7">
      <c r="G91" s="38"/>
    </row>
    <row r="92" spans="7:7">
      <c r="G92" s="38"/>
    </row>
    <row r="93" spans="7:7">
      <c r="G93" s="38"/>
    </row>
    <row r="94" spans="7:7">
      <c r="G94" s="38"/>
    </row>
    <row r="95" spans="7:7">
      <c r="G95" s="38"/>
    </row>
    <row r="96" spans="7:7">
      <c r="G96" s="38"/>
    </row>
    <row r="97" spans="7:7">
      <c r="G97" s="38"/>
    </row>
    <row r="98" spans="7:7">
      <c r="G98" s="38"/>
    </row>
    <row r="99" spans="7:7">
      <c r="G99" s="38"/>
    </row>
    <row r="100" spans="7:7">
      <c r="G100" s="38"/>
    </row>
    <row r="101" spans="7:7">
      <c r="G101" s="38"/>
    </row>
    <row r="102" spans="7:7">
      <c r="G102" s="38"/>
    </row>
    <row r="103" spans="7:7">
      <c r="G103" s="38"/>
    </row>
    <row r="104" spans="7:7">
      <c r="G104" s="38"/>
    </row>
    <row r="105" spans="7:7">
      <c r="G105" s="38"/>
    </row>
    <row r="106" spans="7:7">
      <c r="G106" s="38"/>
    </row>
    <row r="107" spans="7:7">
      <c r="G107" s="38"/>
    </row>
    <row r="108" spans="7:7">
      <c r="G108" s="38"/>
    </row>
    <row r="109" spans="7:7">
      <c r="G109" s="38"/>
    </row>
    <row r="110" spans="7:7">
      <c r="G110" s="38"/>
    </row>
    <row r="111" spans="7:7">
      <c r="G111" s="38"/>
    </row>
    <row r="112" spans="7:7">
      <c r="G112" s="38"/>
    </row>
    <row r="113" spans="7:7">
      <c r="G113" s="38"/>
    </row>
    <row r="114" spans="7:7">
      <c r="G114" s="38"/>
    </row>
    <row r="115" spans="7:7">
      <c r="G115" s="38"/>
    </row>
    <row r="116" spans="7:7">
      <c r="G116" s="38"/>
    </row>
    <row r="117" spans="7:7">
      <c r="G117" s="38"/>
    </row>
    <row r="118" spans="7:7">
      <c r="G118" s="38"/>
    </row>
    <row r="119" spans="7:7">
      <c r="G119" s="38"/>
    </row>
    <row r="120" spans="7:7">
      <c r="G120" s="38"/>
    </row>
    <row r="121" spans="7:7">
      <c r="G121" s="38"/>
    </row>
    <row r="122" spans="7:7">
      <c r="G122" s="38"/>
    </row>
    <row r="123" spans="7:7">
      <c r="G123" s="38"/>
    </row>
    <row r="124" spans="7:7">
      <c r="G124" s="38"/>
    </row>
    <row r="125" spans="7:7">
      <c r="G125" s="38"/>
    </row>
    <row r="126" spans="7:7">
      <c r="G126" s="38"/>
    </row>
    <row r="127" spans="7:7">
      <c r="G127" s="38"/>
    </row>
    <row r="128" spans="7:7">
      <c r="G128" s="38"/>
    </row>
    <row r="129" spans="7:7">
      <c r="G129" s="38"/>
    </row>
    <row r="130" spans="7:7">
      <c r="G130" s="38"/>
    </row>
    <row r="131" spans="7:7">
      <c r="G131" s="38"/>
    </row>
    <row r="132" spans="7:7">
      <c r="G132" s="38"/>
    </row>
    <row r="133" spans="7:7">
      <c r="G133" s="38"/>
    </row>
    <row r="134" spans="7:7">
      <c r="G134" s="38"/>
    </row>
    <row r="135" spans="7:7">
      <c r="G135" s="38"/>
    </row>
  </sheetData>
  <mergeCells count="1">
    <mergeCell ref="A2:G2"/>
  </mergeCells>
  <phoneticPr fontId="2" type="noConversion"/>
  <pageMargins left="0.75" right="0.75" top="0.68" bottom="0.69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recordj</cp:lastModifiedBy>
  <cp:lastPrinted>2012-04-11T14:33:21Z</cp:lastPrinted>
  <dcterms:created xsi:type="dcterms:W3CDTF">2006-04-10T21:55:54Z</dcterms:created>
  <dcterms:modified xsi:type="dcterms:W3CDTF">2012-04-11T14:35:58Z</dcterms:modified>
</cp:coreProperties>
</file>